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kue\Documents\PhD study back-up\2019-07-26\PhD study\Articles\2019\Journal Onkologie - Review\Manuskript\Daten - Tabelle 1\"/>
    </mc:Choice>
  </mc:AlternateContent>
  <xr:revisionPtr revIDLastSave="0" documentId="13_ncr:1_{CDA0EAEC-87FE-49CB-9AEF-AFD1C3551F3D}" xr6:coauthVersionLast="43" xr6:coauthVersionMax="43" xr10:uidLastSave="{00000000-0000-0000-0000-000000000000}"/>
  <bookViews>
    <workbookView xWindow="-110" yWindow="-110" windowWidth="25820" windowHeight="14020" xr2:uid="{F804165E-F5EE-43A5-9E73-5F89894DF0B3}"/>
  </bookViews>
  <sheets>
    <sheet name="Overview" sheetId="7" r:id="rId1"/>
    <sheet name="extend. processed data for tab1" sheetId="4" r:id="rId2"/>
    <sheet name="Haferlach et al" sheetId="1" r:id="rId3"/>
    <sheet name="Xu et al" sheetId="3" r:id="rId4"/>
    <sheet name="Tyner et al" sheetId="5" r:id="rId5"/>
    <sheet name="TCGA _ Ley et al" sheetId="6" r:id="rId6"/>
    <sheet name="Pellagatti et al" sheetId="2" r:id="rId7"/>
  </sheets>
  <definedNames>
    <definedName name="_Toc369184866" localSheetId="2">'Haferlach et al'!$B$5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2" l="1"/>
  <c r="J22" i="2" s="1"/>
  <c r="G22" i="2"/>
  <c r="H22" i="2" s="1"/>
  <c r="L35" i="4"/>
  <c r="L34" i="4"/>
  <c r="I23" i="2"/>
  <c r="J23" i="2" s="1"/>
  <c r="G23" i="2"/>
  <c r="H23" i="2" s="1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6" i="4"/>
  <c r="L37" i="4"/>
  <c r="L38" i="4"/>
  <c r="L39" i="4"/>
  <c r="L40" i="4"/>
  <c r="L10" i="4"/>
  <c r="I12" i="2"/>
  <c r="J12" i="2" s="1"/>
  <c r="I13" i="2"/>
  <c r="I14" i="2"/>
  <c r="J14" i="2" s="1"/>
  <c r="I15" i="2"/>
  <c r="J15" i="2" s="1"/>
  <c r="I16" i="2"/>
  <c r="I17" i="2"/>
  <c r="I18" i="2"/>
  <c r="J18" i="2" s="1"/>
  <c r="I19" i="2"/>
  <c r="J19" i="2" s="1"/>
  <c r="I20" i="2"/>
  <c r="J20" i="2" s="1"/>
  <c r="I21" i="2"/>
  <c r="J21" i="2" s="1"/>
  <c r="I24" i="2"/>
  <c r="J24" i="2" s="1"/>
  <c r="I25" i="2"/>
  <c r="I26" i="2"/>
  <c r="J26" i="2" s="1"/>
  <c r="I27" i="2"/>
  <c r="J27" i="2" s="1"/>
  <c r="I28" i="2"/>
  <c r="I29" i="2"/>
  <c r="I30" i="2"/>
  <c r="J30" i="2" s="1"/>
  <c r="I31" i="2"/>
  <c r="J31" i="2" s="1"/>
  <c r="I32" i="2"/>
  <c r="J32" i="2" s="1"/>
  <c r="I33" i="2"/>
  <c r="J33" i="2" s="1"/>
  <c r="I34" i="2"/>
  <c r="I35" i="2"/>
  <c r="J35" i="2" s="1"/>
  <c r="I36" i="2"/>
  <c r="J36" i="2" s="1"/>
  <c r="I37" i="2"/>
  <c r="I38" i="2"/>
  <c r="J38" i="2" s="1"/>
  <c r="I39" i="2"/>
  <c r="J39" i="2" s="1"/>
  <c r="I40" i="2"/>
  <c r="J40" i="2" s="1"/>
  <c r="I41" i="2"/>
  <c r="J41" i="2" s="1"/>
  <c r="I11" i="2"/>
  <c r="J11" i="2" s="1"/>
  <c r="G12" i="2"/>
  <c r="H12" i="2" s="1"/>
  <c r="G13" i="2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4" i="2"/>
  <c r="H24" i="2" s="1"/>
  <c r="G25" i="2"/>
  <c r="H25" i="2" s="1"/>
  <c r="K25" i="2" s="1"/>
  <c r="G26" i="2"/>
  <c r="H26" i="2" s="1"/>
  <c r="G27" i="2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11" i="2"/>
  <c r="H11" i="2" s="1"/>
  <c r="J37" i="2"/>
  <c r="J34" i="2"/>
  <c r="J29" i="2"/>
  <c r="J28" i="2"/>
  <c r="H27" i="2"/>
  <c r="J25" i="2"/>
  <c r="J17" i="2"/>
  <c r="J16" i="2"/>
  <c r="J13" i="2"/>
  <c r="H13" i="2"/>
  <c r="K37" i="2" l="1"/>
  <c r="K29" i="2"/>
  <c r="K28" i="2"/>
  <c r="K41" i="2"/>
  <c r="K31" i="2"/>
  <c r="K22" i="2"/>
  <c r="K19" i="2"/>
  <c r="K15" i="2"/>
  <c r="K40" i="2"/>
  <c r="K36" i="2"/>
  <c r="K32" i="2"/>
  <c r="K24" i="2"/>
  <c r="K13" i="2"/>
  <c r="K33" i="2"/>
  <c r="K20" i="2"/>
  <c r="K12" i="2"/>
  <c r="K35" i="2"/>
  <c r="K27" i="2"/>
  <c r="K23" i="2"/>
  <c r="K18" i="2"/>
  <c r="K14" i="2"/>
  <c r="K17" i="2"/>
  <c r="K21" i="2"/>
  <c r="K34" i="2"/>
  <c r="K39" i="2"/>
  <c r="K11" i="2"/>
  <c r="K38" i="2"/>
  <c r="K30" i="2"/>
  <c r="K26" i="2"/>
  <c r="K16" i="2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13" i="6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K12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12" i="5"/>
  <c r="H64" i="1"/>
  <c r="H62" i="1"/>
  <c r="H56" i="1"/>
  <c r="H59" i="1"/>
  <c r="H63" i="1"/>
  <c r="H61" i="1"/>
  <c r="H55" i="1"/>
  <c r="H60" i="1"/>
  <c r="H57" i="1"/>
  <c r="H54" i="1"/>
  <c r="H58" i="1"/>
  <c r="H53" i="1"/>
  <c r="H51" i="1"/>
  <c r="H50" i="1"/>
  <c r="H52" i="1"/>
  <c r="H49" i="1"/>
  <c r="H47" i="1"/>
  <c r="H48" i="1"/>
  <c r="H45" i="1"/>
  <c r="H46" i="1"/>
  <c r="H44" i="1"/>
  <c r="H4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tc={29446F18-FBC5-4F97-9A6A-5EE996614A49}</author>
    <author>tc={EF681F46-CA3B-40BB-BAF5-F442D9BB7622}</author>
    <author>tc={CC8516ED-8574-429A-88A8-7BD7D751843F}</author>
    <author>tc={10A9643C-FF06-4A6D-B64B-E9E22BBDE439}</author>
  </authors>
  <commentList>
    <comment ref="C9" authorId="0" shapeId="0" xr:uid="{29446F18-FBC5-4F97-9A6A-5EE996614A4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calculations done by Johannes Küpper</t>
      </text>
    </comment>
    <comment ref="G9" authorId="1" shapeId="0" xr:uid="{EF681F46-CA3B-40BB-BAF5-F442D9BB7622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calculations done by Johannes Küpper</t>
      </text>
    </comment>
    <comment ref="J9" authorId="2" shapeId="0" xr:uid="{CC8516ED-8574-429A-88A8-7BD7D751843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calculations done by Johannes Küpper</t>
      </text>
    </comment>
    <comment ref="K9" authorId="3" shapeId="0" xr:uid="{10A9643C-FF06-4A6D-B64B-E9E22BBDE43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calculations done by Johannes Küpper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tc={0EFC7846-D400-4AE9-B45E-695AC76AF1D8}</author>
    <author>tc={67F88758-0976-40AF-AF3B-C888287B77CC}</author>
    <author>tc={1FCFCEC6-7E2B-49B8-A579-6ED2EC1D3E6F}</author>
  </authors>
  <commentList>
    <comment ref="H12" authorId="0" shapeId="0" xr:uid="{0EFC7846-D400-4AE9-B45E-695AC76AF1D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calculations done by Johannes Küpper</t>
      </text>
    </comment>
    <comment ref="I12" authorId="1" shapeId="0" xr:uid="{67F88758-0976-40AF-AF3B-C888287B77C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calculations done Johannes Küpper</t>
      </text>
    </comment>
    <comment ref="H41" authorId="2" shapeId="0" xr:uid="{1FCFCEC6-7E2B-49B8-A579-6ED2EC1D3E6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calculations done by Johannes Küpper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tc={9DAA0B0A-C82C-45EB-B291-583D4FADFCB5}</author>
  </authors>
  <commentList>
    <comment ref="V46" authorId="0" shapeId="0" xr:uid="{9DAA0B0A-C82C-45EB-B291-583D4FADFCB5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calculations done by Johannes Küpper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tc={EDE935FA-79E1-4A9D-BCE5-8ED149E2057C}</author>
    <author>tc={E0CDBA26-9BBF-4C55-95E1-E9D0E9A37D7A}</author>
    <author>tc={02ECD1B7-9A3E-4ED8-A62F-7F6D3593F969}</author>
  </authors>
  <commentList>
    <comment ref="D11" authorId="0" shapeId="0" xr:uid="{EDE935FA-79E1-4A9D-BCE5-8ED149E2057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calculations done by Johannes Küpepr</t>
      </text>
    </comment>
    <comment ref="K11" authorId="1" shapeId="0" xr:uid="{E0CDBA26-9BBF-4C55-95E1-E9D0E9A37D7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calculations done by Johannes Küpepr</t>
      </text>
    </comment>
    <comment ref="R11" authorId="2" shapeId="0" xr:uid="{02ECD1B7-9A3E-4ED8-A62F-7F6D3593F96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calculations done by Johannes Küpepr</t>
      </text>
    </comment>
  </commentList>
</comments>
</file>

<file path=xl/sharedStrings.xml><?xml version="1.0" encoding="utf-8"?>
<sst xmlns="http://schemas.openxmlformats.org/spreadsheetml/2006/main" count="2155" uniqueCount="674">
  <si>
    <t>Gene</t>
  </si>
  <si>
    <t># of mutations</t>
  </si>
  <si>
    <t xml:space="preserve"> (missense mutations)</t>
  </si>
  <si>
    <t># of mutated cases</t>
  </si>
  <si>
    <t>p-value</t>
  </si>
  <si>
    <t>q-value</t>
  </si>
  <si>
    <t># of cases with copy number deletion</t>
  </si>
  <si>
    <t>To-tal</t>
  </si>
  <si>
    <t>TET2</t>
  </si>
  <si>
    <t>515 (108)</t>
  </si>
  <si>
    <t>&lt; 1.00E-300</t>
  </si>
  <si>
    <t>SF3B1</t>
  </si>
  <si>
    <t>320 (317)</t>
  </si>
  <si>
    <t>SRSF2</t>
  </si>
  <si>
    <t>166 (138)</t>
  </si>
  <si>
    <t>ASXL1</t>
  </si>
  <si>
    <t>228 (0)</t>
  </si>
  <si>
    <t>1.49E-295</t>
  </si>
  <si>
    <t>3.87E-294</t>
  </si>
  <si>
    <t>RUNX1</t>
  </si>
  <si>
    <t>121 (44)</t>
  </si>
  <si>
    <t>3.77E-184</t>
  </si>
  <si>
    <t>7.84E-183</t>
  </si>
  <si>
    <t>DNMT3A</t>
  </si>
  <si>
    <t>129 (74)</t>
  </si>
  <si>
    <t>1.04E-162</t>
  </si>
  <si>
    <t>1.80E-161</t>
  </si>
  <si>
    <t>U2AF1</t>
  </si>
  <si>
    <t>75 (74)</t>
  </si>
  <si>
    <t>7.95E-121</t>
  </si>
  <si>
    <t>1.18E-119</t>
  </si>
  <si>
    <t>TP53</t>
  </si>
  <si>
    <t>76 (59)</t>
  </si>
  <si>
    <t>3.24E-107</t>
  </si>
  <si>
    <t>4.21E-106</t>
  </si>
  <si>
    <t>ZRSR2</t>
  </si>
  <si>
    <t>77 (19)</t>
  </si>
  <si>
    <t>7.42E-103</t>
  </si>
  <si>
    <t>8.57E-102</t>
  </si>
  <si>
    <t>STAG2</t>
  </si>
  <si>
    <t>96 (2)</t>
  </si>
  <si>
    <t>3.98E-96</t>
  </si>
  <si>
    <t>4.14E-95</t>
  </si>
  <si>
    <t>EZH2</t>
  </si>
  <si>
    <t>63 (36)</t>
  </si>
  <si>
    <t>5.14E-67</t>
  </si>
  <si>
    <t>4.86E-66</t>
  </si>
  <si>
    <t>NRAS</t>
  </si>
  <si>
    <t>42 (42)</t>
  </si>
  <si>
    <t>8.92E-63</t>
  </si>
  <si>
    <t>7.73E-62</t>
  </si>
  <si>
    <t>CBL</t>
  </si>
  <si>
    <t>61 (45)</t>
  </si>
  <si>
    <t>3.67E-60</t>
  </si>
  <si>
    <t>2.94E-59</t>
  </si>
  <si>
    <t>IDH2</t>
  </si>
  <si>
    <t>37 (37)</t>
  </si>
  <si>
    <t>2.12E-40</t>
  </si>
  <si>
    <t>1.57E-39</t>
  </si>
  <si>
    <t>PHF6</t>
  </si>
  <si>
    <t>32 (10)</t>
  </si>
  <si>
    <t>5.16E-36</t>
  </si>
  <si>
    <t>3.58E-35</t>
  </si>
  <si>
    <t>JAK2</t>
  </si>
  <si>
    <t>45 (45)</t>
  </si>
  <si>
    <t>5.71E-35</t>
  </si>
  <si>
    <t>3.71E-34</t>
  </si>
  <si>
    <t>KRAS</t>
  </si>
  <si>
    <t>25 (24)</t>
  </si>
  <si>
    <t>1.68E-33</t>
  </si>
  <si>
    <t>1.03E-32</t>
  </si>
  <si>
    <t>BRCC3</t>
  </si>
  <si>
    <t>24 (7)</t>
  </si>
  <si>
    <t>5.47E-26</t>
  </si>
  <si>
    <t>3.16E-25</t>
  </si>
  <si>
    <t>MPL</t>
  </si>
  <si>
    <t>29 (21)</t>
  </si>
  <si>
    <t>2.39E-25</t>
  </si>
  <si>
    <t>1.31E-24</t>
  </si>
  <si>
    <t>BCOR</t>
  </si>
  <si>
    <t>41 (6)</t>
  </si>
  <si>
    <t>1.74E-24</t>
  </si>
  <si>
    <t>9.05E-24</t>
  </si>
  <si>
    <t>IDH1</t>
  </si>
  <si>
    <t>24 (23)</t>
  </si>
  <si>
    <t>1.06E-23</t>
  </si>
  <si>
    <t>5.25E-23</t>
  </si>
  <si>
    <t>ETV6</t>
  </si>
  <si>
    <t>23 (7)</t>
  </si>
  <si>
    <t>8.78E-22</t>
  </si>
  <si>
    <t>4.15E-21</t>
  </si>
  <si>
    <t>Mutations (%)</t>
  </si>
  <si>
    <t>SETBP1</t>
  </si>
  <si>
    <t>KIT</t>
  </si>
  <si>
    <t>NPM1</t>
  </si>
  <si>
    <t>ATRX</t>
  </si>
  <si>
    <t>FLT3</t>
  </si>
  <si>
    <t>1. Cohesin complex</t>
  </si>
  <si>
    <t>13 (6.6%)</t>
  </si>
  <si>
    <t>2 (2.1%)</t>
  </si>
  <si>
    <t>11 (12.4%)</t>
  </si>
  <si>
    <t>3.0%</t>
  </si>
  <si>
    <t>SMC3</t>
  </si>
  <si>
    <t>5 (2.6%)</t>
  </si>
  <si>
    <t>3 (3.2%)</t>
  </si>
  <si>
    <t>2 (2.2%)</t>
  </si>
  <si>
    <t>3.5%</t>
  </si>
  <si>
    <t>RAD21</t>
  </si>
  <si>
    <t>3 (1.5%)</t>
  </si>
  <si>
    <t>1 (1.1%)</t>
  </si>
  <si>
    <t>SMC1A</t>
  </si>
  <si>
    <t>2 (1.0%)</t>
  </si>
  <si>
    <t>2. DNA modifiers</t>
  </si>
  <si>
    <t>27 (13.8%)</t>
  </si>
  <si>
    <t>12 (12.6%)</t>
  </si>
  <si>
    <t>13 (14.6%)</t>
  </si>
  <si>
    <t>9.5%</t>
  </si>
  <si>
    <t>18 (9.2%)</t>
  </si>
  <si>
    <t>5 (5.3%)</t>
  </si>
  <si>
    <t>12 (13.5%)</t>
  </si>
  <si>
    <t>18.0%</t>
  </si>
  <si>
    <t>IDH2/IDH1</t>
  </si>
  <si>
    <t>4 (4.5%)</t>
  </si>
  <si>
    <t>3. Chromatin modifiers</t>
  </si>
  <si>
    <t>28 (14.3%)</t>
  </si>
  <si>
    <t>11 (11.6%)</t>
  </si>
  <si>
    <t>17 (19.1%)</t>
  </si>
  <si>
    <t>3.7%</t>
  </si>
  <si>
    <t>12 (6.1%)</t>
  </si>
  <si>
    <t>9 (10.1%)</t>
  </si>
  <si>
    <t>1.0%</t>
  </si>
  <si>
    <t>9 (4.6%)</t>
  </si>
  <si>
    <t>3 (3.4%)</t>
  </si>
  <si>
    <t>4. Spliceosome genes</t>
  </si>
  <si>
    <t>29 (14.8%)</t>
  </si>
  <si>
    <t>8 (8.4%)</t>
  </si>
  <si>
    <t>20 (22.5%)</t>
  </si>
  <si>
    <t>4.0%</t>
  </si>
  <si>
    <t>22 (11.2%)</t>
  </si>
  <si>
    <t>10 (11.2%)</t>
  </si>
  <si>
    <t>0.5%</t>
  </si>
  <si>
    <t>11 (5.6%)</t>
  </si>
  <si>
    <t>6 (3.1%)</t>
  </si>
  <si>
    <t>/</t>
  </si>
  <si>
    <t>SNRNP200</t>
  </si>
  <si>
    <t>1 (0.5%)</t>
  </si>
  <si>
    <t>5. Transcription factors</t>
  </si>
  <si>
    <t>17 (8.7%)</t>
  </si>
  <si>
    <t>6 (6.3%)</t>
  </si>
  <si>
    <t>6.5%</t>
  </si>
  <si>
    <t>GATA2</t>
  </si>
  <si>
    <t>CEBPA</t>
  </si>
  <si>
    <t>4 (2.0%)</t>
  </si>
  <si>
    <t>14.3%</t>
  </si>
  <si>
    <t>6. Activated signaling molecules</t>
  </si>
  <si>
    <t>NRAS/KRAS</t>
  </si>
  <si>
    <t>6 (3%)</t>
  </si>
  <si>
    <t>5 (5.6%)</t>
  </si>
  <si>
    <t>8.7%</t>
  </si>
  <si>
    <t>SH2B3</t>
  </si>
  <si>
    <t>1.5%</t>
  </si>
  <si>
    <t>PTPN11</t>
  </si>
  <si>
    <t>4.5%</t>
  </si>
  <si>
    <t>CALR</t>
  </si>
  <si>
    <t>NF1</t>
  </si>
  <si>
    <t>21.9%</t>
  </si>
  <si>
    <t>7. Tumor suppressors</t>
  </si>
  <si>
    <t>20 (10.2%)</t>
  </si>
  <si>
    <t>WT1</t>
  </si>
  <si>
    <t>5.3%</t>
  </si>
  <si>
    <t>8. NPM1 and other myeloid genes</t>
  </si>
  <si>
    <t>24.2%</t>
  </si>
  <si>
    <t>DST</t>
  </si>
  <si>
    <t>BOD1L</t>
  </si>
  <si>
    <t>FAM5C</t>
  </si>
  <si>
    <t>2.5%</t>
  </si>
  <si>
    <t>23 (11.7%)</t>
  </si>
  <si>
    <t>15 (16.9%)</t>
  </si>
  <si>
    <t xml:space="preserve"> Total    </t>
  </si>
  <si>
    <t>12.5%</t>
  </si>
  <si>
    <t xml:space="preserve">17.0% </t>
  </si>
  <si>
    <t xml:space="preserve"> 50 (25.5%)</t>
  </si>
  <si>
    <t>18 (17.0%)</t>
  </si>
  <si>
    <t>29 (32.6%)</t>
  </si>
  <si>
    <t xml:space="preserve">Total   </t>
  </si>
  <si>
    <t>44.5%</t>
  </si>
  <si>
    <t xml:space="preserve">1.5% </t>
  </si>
  <si>
    <t>49 (25.0%)</t>
  </si>
  <si>
    <t xml:space="preserve"> 29 (32.6%)</t>
  </si>
  <si>
    <t>6.2%</t>
  </si>
  <si>
    <t xml:space="preserve">0.5% </t>
  </si>
  <si>
    <t>69 (35.2%)</t>
  </si>
  <si>
    <t>16 (16.9%)</t>
  </si>
  <si>
    <t>45 (50.6%)</t>
  </si>
  <si>
    <t>5.5%</t>
  </si>
  <si>
    <t xml:space="preserve">1.0% </t>
  </si>
  <si>
    <t>8 (8.5%)</t>
  </si>
  <si>
    <t xml:space="preserve">Total  </t>
  </si>
  <si>
    <t>22.8%</t>
  </si>
  <si>
    <t xml:space="preserve">5.2% </t>
  </si>
  <si>
    <t>9 (9.5%)</t>
  </si>
  <si>
    <t>18 (20.2%)</t>
  </si>
  <si>
    <t xml:space="preserve">Total    </t>
  </si>
  <si>
    <t>49.8%</t>
  </si>
  <si>
    <t xml:space="preserve">3.0% </t>
  </si>
  <si>
    <t>24 (12.2%)</t>
  </si>
  <si>
    <t xml:space="preserve"> 6 (6.3%)</t>
  </si>
  <si>
    <t>12.3%</t>
  </si>
  <si>
    <t>Genomic landscape of CD34+ hematopoetic cells in myelodysplastic syndrome and gene mutation profiles as prognostic markers</t>
  </si>
  <si>
    <t>PNAS (2014)</t>
  </si>
  <si>
    <t>First authorship:</t>
  </si>
  <si>
    <t>Journal (year of publication)</t>
  </si>
  <si>
    <t>Source of data:</t>
  </si>
  <si>
    <t>Supplementary Table S10: Integrative analysis of recurrently mutated genes in 196 patients with different MDS subtypes and comparison of gene mutations between MDS and AML</t>
  </si>
  <si>
    <t>Function</t>
  </si>
  <si>
    <t>Genes</t>
  </si>
  <si>
    <t>MDS patients with non-silent mutations number, n (n=196)</t>
  </si>
  <si>
    <t>RCMD patients with non-silent mutations number, n (n=95)</t>
  </si>
  <si>
    <t>RAEB patients with non-silent mutations number, n (n=89)</t>
  </si>
  <si>
    <t>AML patients with non-silent mutation (8-10)</t>
  </si>
  <si>
    <t>Title of publication:</t>
  </si>
  <si>
    <t>Trageted resequencing analysis of 31 genes commonly mutated in myeloid disorders in serial samples from myelodysplastic syndrome patients showing disease progression</t>
  </si>
  <si>
    <t xml:space="preserve">Pellagatti </t>
  </si>
  <si>
    <t xml:space="preserve">Xu </t>
  </si>
  <si>
    <t>Leukemia (2016)</t>
  </si>
  <si>
    <t>Mutations + Del (%)</t>
  </si>
  <si>
    <t>Landscape of genetic lesions in 944 patients with myelodysplastic syndromes</t>
  </si>
  <si>
    <t>Haferlach</t>
  </si>
  <si>
    <t>Leukemia (2014)</t>
  </si>
  <si>
    <t>Supplementary Table S5: Mutated/Deleted genes</t>
  </si>
  <si>
    <t>Functional genomic landscape of acute myeloid leukaemia</t>
  </si>
  <si>
    <t>Tyner</t>
  </si>
  <si>
    <t>Nature</t>
  </si>
  <si>
    <t>Source Data Fig. 1</t>
  </si>
  <si>
    <t>symbol</t>
  </si>
  <si>
    <t>samples</t>
  </si>
  <si>
    <t>freq</t>
  </si>
  <si>
    <t>cohort</t>
  </si>
  <si>
    <t>BeatAML (All)</t>
  </si>
  <si>
    <t>PDS5B</t>
  </si>
  <si>
    <t>CSF3R</t>
  </si>
  <si>
    <t>BRINP3</t>
  </si>
  <si>
    <t>CROCC</t>
  </si>
  <si>
    <t>SPEN</t>
  </si>
  <si>
    <t>PLCE1</t>
  </si>
  <si>
    <t>BeatAML (de novo)</t>
  </si>
  <si>
    <t>TCGA_AML (de novo)</t>
  </si>
  <si>
    <t>frequency (%)</t>
  </si>
  <si>
    <t>MDS</t>
  </si>
  <si>
    <t>AML</t>
  </si>
  <si>
    <t>NEJM (2013)</t>
  </si>
  <si>
    <t>Genomic and Epigenomic Landscape of Adult De Novo Acute Myeloid Leukemia</t>
  </si>
  <si>
    <t>Table S7: Significantly Mutated Genes</t>
  </si>
  <si>
    <t>Indels</t>
  </si>
  <si>
    <t>SNVs</t>
  </si>
  <si>
    <t>459.98</t>
  </si>
  <si>
    <t>90.54</t>
  </si>
  <si>
    <t>82.08</t>
  </si>
  <si>
    <t>74.88</t>
  </si>
  <si>
    <t>82.21</t>
  </si>
  <si>
    <t>299.08</t>
  </si>
  <si>
    <t>128.31</t>
  </si>
  <si>
    <t>74.18</t>
  </si>
  <si>
    <t>67.93</t>
  </si>
  <si>
    <t>55.57</t>
  </si>
  <si>
    <t>57.71</t>
  </si>
  <si>
    <t>48.61</t>
  </si>
  <si>
    <t>15.74</t>
  </si>
  <si>
    <t>19.73</t>
  </si>
  <si>
    <t>18.38</t>
  </si>
  <si>
    <t>0.000256678</t>
  </si>
  <si>
    <t>0.001381882</t>
  </si>
  <si>
    <t>0.000173526</t>
  </si>
  <si>
    <t>0.018674464</t>
  </si>
  <si>
    <t>0.017839838</t>
  </si>
  <si>
    <t>0.047725814</t>
  </si>
  <si>
    <t>0.078038344</t>
  </si>
  <si>
    <t>HNRNPK</t>
  </si>
  <si>
    <t>0.009064315</t>
  </si>
  <si>
    <t>0.000398694</t>
  </si>
  <si>
    <t>0.009505687</t>
  </si>
  <si>
    <t>0.005591501</t>
  </si>
  <si>
    <t>0.024085704</t>
  </si>
  <si>
    <t>0.013942879</t>
  </si>
  <si>
    <t>0</t>
  </si>
  <si>
    <t>7</t>
  </si>
  <si>
    <t>745533</t>
  </si>
  <si>
    <t>9.39</t>
  </si>
  <si>
    <t>6.28548E-07</t>
  </si>
  <si>
    <t>9.74997E-08</t>
  </si>
  <si>
    <t>1.05739E-10</t>
  </si>
  <si>
    <t>2.3247E-07</t>
  </si>
  <si>
    <t>6</t>
  </si>
  <si>
    <t>462924</t>
  </si>
  <si>
    <t>12.96</t>
  </si>
  <si>
    <t>9.49337E-06</t>
  </si>
  <si>
    <t>4.52893E-09</t>
  </si>
  <si>
    <t>2.76489E-09</t>
  </si>
  <si>
    <t>9.95698E-06</t>
  </si>
  <si>
    <t>5.74099E-06</t>
  </si>
  <si>
    <t>852590</t>
  </si>
  <si>
    <t>8.21</t>
  </si>
  <si>
    <t>8.59176E-06</t>
  </si>
  <si>
    <t>4.75931E-08</t>
  </si>
  <si>
    <t>3.92292E-09</t>
  </si>
  <si>
    <t>8.89397E-05</t>
  </si>
  <si>
    <t>7.71679E-06</t>
  </si>
  <si>
    <t>3</t>
  </si>
  <si>
    <t>2</t>
  </si>
  <si>
    <t>5</t>
  </si>
  <si>
    <t>387435</t>
  </si>
  <si>
    <t>12.91</t>
  </si>
  <si>
    <t>2.55389E-05</t>
  </si>
  <si>
    <t>1.42727E-08</t>
  </si>
  <si>
    <t>7.76104E-09</t>
  </si>
  <si>
    <t>2.96357E-05</t>
  </si>
  <si>
    <t>1.45034E-05</t>
  </si>
  <si>
    <t>816412</t>
  </si>
  <si>
    <t>7.35</t>
  </si>
  <si>
    <t>4.38476E-05</t>
  </si>
  <si>
    <t>3.69498E-08</t>
  </si>
  <si>
    <t>3.24599E-08</t>
  </si>
  <si>
    <t>7.26842E-05</t>
  </si>
  <si>
    <t>5.77709E-05</t>
  </si>
  <si>
    <t>337099</t>
  </si>
  <si>
    <t>8.9</t>
  </si>
  <si>
    <t>2.4535E-07</t>
  </si>
  <si>
    <t>5.84965E-06</t>
  </si>
  <si>
    <t>1</t>
  </si>
  <si>
    <t>4</t>
  </si>
  <si>
    <t>496328</t>
  </si>
  <si>
    <t>8.06</t>
  </si>
  <si>
    <t>1.92418E-05</t>
  </si>
  <si>
    <t>8.95329E-06</t>
  </si>
  <si>
    <t>26.11</t>
  </si>
  <si>
    <t>Tot Muts</t>
  </si>
  <si>
    <t>Covd Bps</t>
  </si>
  <si>
    <t>Muts pMbp</t>
  </si>
  <si>
    <t>P-value FCPT</t>
  </si>
  <si>
    <t>P-value LRT</t>
  </si>
  <si>
    <t>P-value CT</t>
  </si>
  <si>
    <t>FDR FCPT</t>
  </si>
  <si>
    <t>FDR LRT</t>
  </si>
  <si>
    <t>FDR CT</t>
  </si>
  <si>
    <t>Tot Muts (%)</t>
  </si>
  <si>
    <t>TCGA</t>
  </si>
  <si>
    <t>BEAT AML</t>
  </si>
  <si>
    <t>TCGA + BEAT AML</t>
  </si>
  <si>
    <t>6 - 10</t>
  </si>
  <si>
    <t>27 - 33</t>
  </si>
  <si>
    <t>0,4</t>
  </si>
  <si>
    <t>2 - 3</t>
  </si>
  <si>
    <t>7 - 10</t>
  </si>
  <si>
    <t>10-11</t>
  </si>
  <si>
    <t>3 - 5</t>
  </si>
  <si>
    <t>21 - 29</t>
  </si>
  <si>
    <t>8 - 15</t>
  </si>
  <si>
    <t>9 -11</t>
  </si>
  <si>
    <t>2 - 4</t>
  </si>
  <si>
    <t>9</t>
  </si>
  <si>
    <t>11 - 15</t>
  </si>
  <si>
    <t>7 - 9</t>
  </si>
  <si>
    <t>Xu</t>
  </si>
  <si>
    <t>14-23</t>
  </si>
  <si>
    <t>Xu + Haferlach</t>
  </si>
  <si>
    <t xml:space="preserve">4 - 6 </t>
  </si>
  <si>
    <t xml:space="preserve"> </t>
  </si>
  <si>
    <t>2 - 5</t>
  </si>
  <si>
    <t>9 - 13</t>
  </si>
  <si>
    <t>1 - 2</t>
  </si>
  <si>
    <t>5 - 6</t>
  </si>
  <si>
    <t>3 - 4</t>
  </si>
  <si>
    <t>-</t>
  </si>
  <si>
    <t>1 - 3</t>
  </si>
  <si>
    <t>9 - 11</t>
  </si>
  <si>
    <t>11 - 33</t>
  </si>
  <si>
    <t>6 - 17</t>
  </si>
  <si>
    <t>7 - 8</t>
  </si>
  <si>
    <t>14 - 33</t>
  </si>
  <si>
    <t>De novo MDS (Haferlach et al.; Xu et al.)</t>
  </si>
  <si>
    <r>
      <rPr>
        <b/>
        <sz val="11"/>
        <rFont val="Calibri"/>
        <family val="2"/>
      </rPr>
      <t xml:space="preserve">Supplementary Table 1. </t>
    </r>
    <r>
      <rPr>
        <sz val="11"/>
        <rFont val="Calibri"/>
        <family val="2"/>
      </rPr>
      <t>Patient sample information and details of mutations identified. The WHO subtype is provided where available.</t>
    </r>
  </si>
  <si>
    <t>Patient</t>
  </si>
  <si>
    <t>Sample</t>
  </si>
  <si>
    <t>Time from pre-progression sample</t>
  </si>
  <si>
    <t>Subtype</t>
  </si>
  <si>
    <t>Karotype</t>
  </si>
  <si>
    <t>BM blasts %</t>
  </si>
  <si>
    <t>AA change</t>
  </si>
  <si>
    <t>VAF</t>
  </si>
  <si>
    <t>Coverage</t>
  </si>
  <si>
    <t>pre-progression</t>
  </si>
  <si>
    <t>RA</t>
  </si>
  <si>
    <t>46XX,del(11)(q23)[30]</t>
  </si>
  <si>
    <t>P152L</t>
  </si>
  <si>
    <t>G646Wfs*12</t>
  </si>
  <si>
    <t>D198G</t>
  </si>
  <si>
    <t>post-progression</t>
  </si>
  <si>
    <t>25 months</t>
  </si>
  <si>
    <t>46XX,del(11)(q23)[99%]/46,XX[1%]</t>
  </si>
  <si>
    <t>G13D</t>
  </si>
  <si>
    <t>Null</t>
  </si>
  <si>
    <t>G645Vfs*58</t>
  </si>
  <si>
    <t>13 months</t>
  </si>
  <si>
    <t>47,XY,+8[15]/46,XY[15]</t>
  </si>
  <si>
    <t>RCMD</t>
  </si>
  <si>
    <t>46,XY,del(2)(q33)[18]/46,XY[2]</t>
  </si>
  <si>
    <t>R882C</t>
  </si>
  <si>
    <t>S34F</t>
  </si>
  <si>
    <t>10 months</t>
  </si>
  <si>
    <t>RAEB2</t>
  </si>
  <si>
    <t>52,XY,+9,+10,+12,+13,+21,+22[15]/46,XY[5]</t>
  </si>
  <si>
    <t>RAEB1</t>
  </si>
  <si>
    <t>46,XY</t>
  </si>
  <si>
    <t>R132C</t>
  </si>
  <si>
    <t>E635Rfs*15</t>
  </si>
  <si>
    <t>R201Q</t>
  </si>
  <si>
    <t>Q157P</t>
  </si>
  <si>
    <t>12 months</t>
  </si>
  <si>
    <t xml:space="preserve">AML </t>
  </si>
  <si>
    <t>&gt;20</t>
  </si>
  <si>
    <t>CMML</t>
  </si>
  <si>
    <t>47,XY,+8,add(21)(q22) [100%]</t>
  </si>
  <si>
    <t>P95H</t>
  </si>
  <si>
    <t>6 months</t>
  </si>
  <si>
    <t xml:space="preserve">47,XY,+8,add(21)(q22) [72%]/ 46,XY,+8,-21,add(21)(q22) [28%] </t>
  </si>
  <si>
    <t>G12D</t>
  </si>
  <si>
    <t>R213Q</t>
  </si>
  <si>
    <t>46,XY,del(7)(q22q32) [1]/46,XY [29]</t>
  </si>
  <si>
    <t>10</t>
  </si>
  <si>
    <t>44,X,-Y,inv(3)(q21q26),-7[30]</t>
  </si>
  <si>
    <t>K700E</t>
  </si>
  <si>
    <t>L34F</t>
  </si>
  <si>
    <t>R583G</t>
  </si>
  <si>
    <t>Y591*</t>
  </si>
  <si>
    <t>46,XY[30]</t>
  </si>
  <si>
    <t>S240G</t>
  </si>
  <si>
    <t>45,XX,-7</t>
  </si>
  <si>
    <t>L56S</t>
  </si>
  <si>
    <t>S604G</t>
  </si>
  <si>
    <t>8 months</t>
  </si>
  <si>
    <t>A59T</t>
  </si>
  <si>
    <t>V1718L</t>
  </si>
  <si>
    <t>C381R</t>
  </si>
  <si>
    <t>c.827+1G&gt;A</t>
  </si>
  <si>
    <t>4 months</t>
  </si>
  <si>
    <t>46,XX</t>
  </si>
  <si>
    <t>T556Nfs*11</t>
  </si>
  <si>
    <t>L1151P</t>
  </si>
  <si>
    <t>P95L</t>
  </si>
  <si>
    <t>RAEB</t>
  </si>
  <si>
    <t>Y867H</t>
  </si>
  <si>
    <t>R140Q</t>
  </si>
  <si>
    <t>3 months</t>
  </si>
  <si>
    <t>complex with del(5q)</t>
  </si>
  <si>
    <t>H179D</t>
  </si>
  <si>
    <t>P153Afs*28</t>
  </si>
  <si>
    <t>A621Sfs*79</t>
  </si>
  <si>
    <t>R625Efs*78</t>
  </si>
  <si>
    <t>R204L</t>
  </si>
  <si>
    <t>Q347R</t>
  </si>
  <si>
    <t>9 months</t>
  </si>
  <si>
    <t>R207W</t>
  </si>
  <si>
    <t>A1822T</t>
  </si>
  <si>
    <t>46,XX,-20,+mar[9]/46,XX[12]</t>
  </si>
  <si>
    <t>7 months</t>
  </si>
  <si>
    <t>46,XX,-20,+mar[7]/47,XX,+8[1]/46,XX[12]</t>
  </si>
  <si>
    <t>R166P</t>
  </si>
  <si>
    <t>E337*</t>
  </si>
  <si>
    <t>Q1445*</t>
  </si>
  <si>
    <t>No coverage</t>
  </si>
  <si>
    <t>45 months</t>
  </si>
  <si>
    <t>68,XXYYY,+3,+4,+3der(6),+7,+8,+8,+9,+11,+11,+12,+13,+17,+19,+19,+20,+21,+21,+22 [18%]/ 46,XY [82%]</t>
  </si>
  <si>
    <t>L231Afs*30</t>
  </si>
  <si>
    <t>46,XY[84%]/ 45,XY,-7[16%]</t>
  </si>
  <si>
    <t>Q251L</t>
  </si>
  <si>
    <t>5 months</t>
  </si>
  <si>
    <t>46,XY [6%]/ 45,XY,-7 [94%]</t>
  </si>
  <si>
    <t>S139Yfs*14</t>
  </si>
  <si>
    <t>I871T</t>
  </si>
  <si>
    <t>R965*</t>
  </si>
  <si>
    <t>L1854*</t>
  </si>
  <si>
    <t>C1464*</t>
  </si>
  <si>
    <t>Q250*</t>
  </si>
  <si>
    <t>L98Ifs*28</t>
  </si>
  <si>
    <t>G643Rfs*15</t>
  </si>
  <si>
    <t>S141*</t>
  </si>
  <si>
    <t>c.557+1G&gt;A</t>
  </si>
  <si>
    <t>11 months</t>
  </si>
  <si>
    <t>45,XY,-7,t(X;17)(q28;q21)  [31]/46,XY,t(X;17)(q28;q21) [4]</t>
  </si>
  <si>
    <t>D816V</t>
  </si>
  <si>
    <t>46,XY,t(X;17)(q28;q21) [23]/46,XY [7]</t>
  </si>
  <si>
    <t>R414S</t>
  </si>
  <si>
    <t>T873R</t>
  </si>
  <si>
    <t>P95R</t>
  </si>
  <si>
    <t>45,XX-7[8]/46,XX,i(17)(q10)[11]/46,XX[19]</t>
  </si>
  <si>
    <t>46,XY[82%]/45,XY,der(1q),-2,der(3q),-5,-7,+2mar[18%]</t>
  </si>
  <si>
    <t>R1465*</t>
  </si>
  <si>
    <t>R175H</t>
  </si>
  <si>
    <t>45,XY,der(1p),-2,der(3q),-5,-7,+(9;22)(q34;q11),der(17),+2mar[100%]</t>
  </si>
  <si>
    <t>W288Cfs*12</t>
  </si>
  <si>
    <t>1 month</t>
  </si>
  <si>
    <t>c.585+7delA</t>
  </si>
  <si>
    <t>46,XX[30]</t>
  </si>
  <si>
    <t>K666N</t>
  </si>
  <si>
    <t>30 months</t>
  </si>
  <si>
    <t>46,XY,del(5)(q13q33),+8,-20,-22,+mar[27]/46,XY[3]</t>
  </si>
  <si>
    <t>R273H</t>
  </si>
  <si>
    <t>46,XY,del(5)(q13q33),+8,-20,-22,+mar[20]/46,XY,del(5)(q13q31),+8,add(11)(q23),-20,-22,+mar[10]</t>
  </si>
  <si>
    <t>R366S</t>
  </si>
  <si>
    <t>46,XY,del(20)(q11q13)[7]/46,XY[8]</t>
  </si>
  <si>
    <t>5-10</t>
  </si>
  <si>
    <t>E27Nfs*6</t>
  </si>
  <si>
    <t>46,XY,del(20)(q11q13)[5]/48,idem,+6,+8,del(12)(p13)[6]/46,XY[1]</t>
  </si>
  <si>
    <t>20-27</t>
  </si>
  <si>
    <t>Q22K</t>
  </si>
  <si>
    <t>46,XY[20]</t>
  </si>
  <si>
    <t>R290*</t>
  </si>
  <si>
    <t>2 months</t>
  </si>
  <si>
    <t>I836del</t>
  </si>
  <si>
    <t>46,XXdel(20)(q11q13)[14]/46,XX[1]</t>
  </si>
  <si>
    <t>46,XX,del(20)(q11q13)[20]</t>
  </si>
  <si>
    <t>Q61H</t>
  </si>
  <si>
    <t>Q61K</t>
  </si>
  <si>
    <t>A149P</t>
  </si>
  <si>
    <t>28</t>
  </si>
  <si>
    <t>46,XY,del(20q)(q11q13)[6]/46,XY[8]</t>
  </si>
  <si>
    <t>13</t>
  </si>
  <si>
    <t>46,XY,del (20)(q11q13)[6]/46,XY[11]</t>
  </si>
  <si>
    <t>51-54,XX,del(1)(p12p21)x2,ins(1?)(p34;?),add(2)(q12),-3,der5)t(2;5)(q12q34)x2,+del(5)(p12),+6,der(7)t(7;12)(q22;q13),</t>
  </si>
  <si>
    <t>c.993+1G&gt;A</t>
  </si>
  <si>
    <t>G30E</t>
  </si>
  <si>
    <t>50-52,XX,del(1)(p12p21)x2,+ins(1;?)(p34;?),der(2)add(2)(p24add(2)(q12),-3,der(5)t(2;5)(q12;q34)x2,+del(5)(p12),+6,add(7</t>
  </si>
  <si>
    <t>R32S</t>
  </si>
  <si>
    <t>47,XY,+14[20]</t>
  </si>
  <si>
    <t>G244S</t>
  </si>
  <si>
    <t>47,XY,+14(16)/46,XY(4)</t>
  </si>
  <si>
    <t>47,XY,+8[5]/46,XY,[15]</t>
  </si>
  <si>
    <t>R1216*</t>
  </si>
  <si>
    <t>SB2</t>
  </si>
  <si>
    <t>18 months</t>
  </si>
  <si>
    <t>47,XY,+8</t>
  </si>
  <si>
    <t>46,XY[74%]/47,XY,+8[26%]</t>
  </si>
  <si>
    <t>M1701I</t>
  </si>
  <si>
    <t>C238R</t>
  </si>
  <si>
    <t>46,XY[38%]/47,XY,+8[62%]</t>
  </si>
  <si>
    <t>RAEB 2</t>
  </si>
  <si>
    <t>D185H</t>
  </si>
  <si>
    <t>46,XY,del(20)(q11.2)[2]/46,XY[18]</t>
  </si>
  <si>
    <t>RAEB 1</t>
  </si>
  <si>
    <t>N20I</t>
  </si>
  <si>
    <t>24 months</t>
  </si>
  <si>
    <t>A642T</t>
  </si>
  <si>
    <t>Q403*</t>
  </si>
  <si>
    <t>46,X,-X,idic(X)(q13) [16]; 46,XX [2]</t>
  </si>
  <si>
    <t>G12V</t>
  </si>
  <si>
    <t>G870S</t>
  </si>
  <si>
    <t>c.508+5G&gt;A</t>
  </si>
  <si>
    <t>S846N</t>
  </si>
  <si>
    <t>c.2110+1delG</t>
  </si>
  <si>
    <t>c.1948-2A&gt;G</t>
  </si>
  <si>
    <t>mid-progression</t>
  </si>
  <si>
    <t>17 months</t>
  </si>
  <si>
    <t>additional serial sample</t>
  </si>
  <si>
    <t>21 months</t>
  </si>
  <si>
    <t>23 months</t>
  </si>
  <si>
    <t>46,XX/47,XX,+22[6]</t>
  </si>
  <si>
    <t>D432Rfs*13</t>
  </si>
  <si>
    <t>65 months</t>
  </si>
  <si>
    <t>88 months</t>
  </si>
  <si>
    <t>30-40</t>
  </si>
  <si>
    <t>41</t>
  </si>
  <si>
    <t>E223*</t>
  </si>
  <si>
    <t>c.1851+2delT</t>
  </si>
  <si>
    <t>PDGFRA</t>
  </si>
  <si>
    <t>PTEN</t>
  </si>
  <si>
    <t>CBLB</t>
  </si>
  <si>
    <t>CBLC</t>
  </si>
  <si>
    <t>HRAS</t>
  </si>
  <si>
    <t>Mutated gene (sAML)</t>
  </si>
  <si>
    <t>mutated gene (mid-progression)</t>
  </si>
  <si>
    <t>mutated gene (preprogression)</t>
  </si>
  <si>
    <t>mutated _ preprogression (number)</t>
  </si>
  <si>
    <t>mutated _ preprogression (%)</t>
  </si>
  <si>
    <t>mutated _ sAML (number)</t>
  </si>
  <si>
    <t>mutated _ sAML (%)</t>
  </si>
  <si>
    <t>delta %preprogression - %sAML</t>
  </si>
  <si>
    <r>
      <rPr>
        <sz val="11"/>
        <rFont val="Calibri"/>
        <family val="2"/>
      </rPr>
      <t>Supplementary Table 1. Patient sample information and details of mutations identified. The WHO subtype is provided where available.</t>
    </r>
  </si>
  <si>
    <t>frequency of mutated gene sAML (%)</t>
  </si>
  <si>
    <t>delta (%preprogression - %sAML)</t>
  </si>
  <si>
    <t>frequency of mutated gene preprogression (%)</t>
  </si>
  <si>
    <t>frequencies used for calculation in Tab. 1</t>
  </si>
  <si>
    <t>frequencies ordered from high to low</t>
  </si>
  <si>
    <t>&gt; frequencies from column "mutations (%)" used for calculation in Tab. 1</t>
  </si>
  <si>
    <t>&gt; frequencies from column "MDS patients with non-silent mutations number, n (n=196)" used for calculation in Tab. 1</t>
  </si>
  <si>
    <t>data set</t>
  </si>
  <si>
    <t>Reference no.</t>
  </si>
  <si>
    <t>[34]</t>
  </si>
  <si>
    <t>&gt; frequencies from data set "BeatAML (de novo) used for calculation in Tab. 1</t>
  </si>
  <si>
    <t>[35]</t>
  </si>
  <si>
    <t>n = 944</t>
  </si>
  <si>
    <t>Hematologic Malignancies</t>
  </si>
  <si>
    <t>Total in Cohort</t>
  </si>
  <si>
    <t>Acute Myeloid Leukemia</t>
  </si>
  <si>
    <t>Myelodysplastic Syndromes</t>
  </si>
  <si>
    <t>Myelodysplastic/ Myeloproliferative Neoplasms</t>
  </si>
  <si>
    <t>Myeloproliferative Neoplasms</t>
  </si>
  <si>
    <t>Acute Leukemias of Ambiguous Lineage</t>
  </si>
  <si>
    <t>Mature B Cell Neoplasm</t>
  </si>
  <si>
    <t>patients</t>
  </si>
  <si>
    <t>specimens</t>
  </si>
  <si>
    <t>Transformations</t>
  </si>
  <si>
    <t>Transformed from MDS</t>
  </si>
  <si>
    <t>Transformed from MPN</t>
  </si>
  <si>
    <t>Transformed from MDS/MPN</t>
  </si>
  <si>
    <t>patients (%)</t>
  </si>
  <si>
    <t>49 (8.72)</t>
  </si>
  <si>
    <t>26 (4.63)</t>
  </si>
  <si>
    <t>16 (2.85)</t>
  </si>
  <si>
    <t xml:space="preserve">AML Treatment Stage </t>
  </si>
  <si>
    <t>Initial Diagnosis</t>
  </si>
  <si>
    <t>Relapse</t>
  </si>
  <si>
    <t>Refractory</t>
  </si>
  <si>
    <t>Remission</t>
  </si>
  <si>
    <t>Unknown</t>
  </si>
  <si>
    <t>specimens (%)</t>
  </si>
  <si>
    <t>393 (58.48)</t>
  </si>
  <si>
    <t>46 (6.85)</t>
  </si>
  <si>
    <t>168 (25)</t>
  </si>
  <si>
    <t>37 (5.51)</t>
  </si>
  <si>
    <t>2 (0.3)</t>
  </si>
  <si>
    <r>
      <rPr>
        <b/>
        <i/>
        <sz val="10"/>
        <color theme="1"/>
        <rFont val="Calibri"/>
        <family val="2"/>
        <scheme val="minor"/>
      </rPr>
      <t>de novo</t>
    </r>
    <r>
      <rPr>
        <b/>
        <sz val="10"/>
        <color theme="1"/>
        <rFont val="Calibri"/>
        <family val="2"/>
        <scheme val="minor"/>
      </rPr>
      <t xml:space="preserve"> AML </t>
    </r>
  </si>
  <si>
    <t>275 (48.93)</t>
  </si>
  <si>
    <t>288 (42.86)</t>
  </si>
  <si>
    <t>Abbreviations: AML, acute myeloid leukemia; MDS, myelodysplastic syndromes; MPN, myeloproliferative neoplasms</t>
  </si>
  <si>
    <t>Table S2 - Cohort overview</t>
  </si>
  <si>
    <r>
      <rPr>
        <b/>
        <u/>
        <sz val="11"/>
        <color theme="1"/>
        <rFont val="Calibri"/>
        <family val="2"/>
        <scheme val="minor"/>
      </rPr>
      <t>summary of processed data</t>
    </r>
    <r>
      <rPr>
        <sz val="11"/>
        <color theme="1"/>
        <rFont val="Calibri"/>
        <family val="2"/>
        <scheme val="minor"/>
      </rPr>
      <t>; "mutated _ sAML (%)" and "delta %preprogression - %sAML" for selected genes used for Tab. 1</t>
    </r>
  </si>
  <si>
    <t>Selected mutation data on patients that advanced from MDS to secondary AML (sAML); n=36</t>
  </si>
  <si>
    <t>Selection for patients that progressed to AML (n=36) used for calculation for Tab. 1</t>
  </si>
  <si>
    <t xml:space="preserve">Reference no. </t>
  </si>
  <si>
    <t>[26]</t>
  </si>
  <si>
    <t>TCGA (Ley)</t>
  </si>
  <si>
    <t>Reference</t>
  </si>
  <si>
    <t>[27]</t>
  </si>
  <si>
    <r>
      <t>n=200</t>
    </r>
    <r>
      <rPr>
        <sz val="11"/>
        <color theme="1"/>
        <rFont val="Calibri"/>
        <family val="2"/>
        <scheme val="minor"/>
      </rPr>
      <t xml:space="preserve"> (see also Supplementary Material A1.1 in original publication)</t>
    </r>
  </si>
  <si>
    <r>
      <t xml:space="preserve">n = 275 in BeatAML cohort </t>
    </r>
    <r>
      <rPr>
        <sz val="11"/>
        <color theme="1"/>
        <rFont val="Calibri"/>
        <family val="2"/>
        <scheme val="minor"/>
      </rPr>
      <t>(see also table S2 - cohort overview in original publication)</t>
    </r>
  </si>
  <si>
    <r>
      <t xml:space="preserve">n = 196 </t>
    </r>
    <r>
      <rPr>
        <sz val="11"/>
        <color theme="1"/>
        <rFont val="Calibri"/>
        <family val="2"/>
        <scheme val="minor"/>
      </rPr>
      <t>(MDS patients with non-silent mutations number)</t>
    </r>
  </si>
  <si>
    <t>&gt; frequencies from column "Tot Muts (%)" used for calculation in Tab. 1</t>
  </si>
  <si>
    <t>De novo AML (Tyner et al [BEAT AML]; Ley et al [TCGA])</t>
  </si>
  <si>
    <t>28 - 31</t>
  </si>
  <si>
    <t>3 - 8</t>
  </si>
  <si>
    <t>paired samples MDS with progression to sAML (Pellagatti et al.)</t>
  </si>
  <si>
    <r>
      <t xml:space="preserve">&gt; this list presents combined data on mutation burden from the sheets "Haferlach et al", "Xu et al" for </t>
    </r>
    <r>
      <rPr>
        <b/>
        <sz val="11"/>
        <color theme="1"/>
        <rFont val="Calibri"/>
        <family val="2"/>
        <scheme val="minor"/>
      </rPr>
      <t>De-novo-MDS;</t>
    </r>
    <r>
      <rPr>
        <sz val="11"/>
        <color theme="1"/>
        <rFont val="Calibri"/>
        <family val="2"/>
        <scheme val="minor"/>
      </rPr>
      <t xml:space="preserve"> "Tyner et al", "TCGA _ Ley et al" for </t>
    </r>
    <r>
      <rPr>
        <b/>
        <sz val="11"/>
        <color theme="1"/>
        <rFont val="Calibri"/>
        <family val="2"/>
        <scheme val="minor"/>
      </rPr>
      <t xml:space="preserve">De-Novo-AML; </t>
    </r>
    <r>
      <rPr>
        <sz val="11"/>
        <color theme="1"/>
        <rFont val="Calibri"/>
        <family val="2"/>
        <scheme val="minor"/>
      </rPr>
      <t xml:space="preserve"> "Pellagatti et al" for the </t>
    </r>
    <r>
      <rPr>
        <b/>
        <sz val="11"/>
        <color theme="1"/>
        <rFont val="Calibri"/>
        <family val="2"/>
        <scheme val="minor"/>
      </rPr>
      <t>progression from  MDS to AML</t>
    </r>
  </si>
  <si>
    <t>&gt; values rounded to full percentage</t>
  </si>
  <si>
    <t>Extended list of processed data for table 1 in "Myelodysplastische Syndrome und akute myeloische Leukämien als biologisches Kontinuum",  JOURNAL ONKOLOGIE 6/2019</t>
  </si>
  <si>
    <t>Supplementary data for table 1</t>
  </si>
  <si>
    <t>content</t>
  </si>
  <si>
    <t>extend. processed data for tab1</t>
  </si>
  <si>
    <t>&gt; This file contains following information:</t>
  </si>
  <si>
    <t>Sheet name</t>
  </si>
  <si>
    <t xml:space="preserve">extended list of combined data on mutation burden for: </t>
  </si>
  <si>
    <r>
      <rPr>
        <b/>
        <sz val="11"/>
        <color theme="1"/>
        <rFont val="Calibri"/>
        <family val="2"/>
        <scheme val="minor"/>
      </rPr>
      <t>De-novo-MDS</t>
    </r>
    <r>
      <rPr>
        <sz val="11"/>
        <color theme="1"/>
        <rFont val="Calibri"/>
        <family val="2"/>
        <scheme val="minor"/>
      </rPr>
      <t xml:space="preserve"> (sheets "Haferlach et al", "Xu et al");</t>
    </r>
  </si>
  <si>
    <r>
      <rPr>
        <b/>
        <sz val="11"/>
        <color theme="1"/>
        <rFont val="Calibri"/>
        <family val="2"/>
        <scheme val="minor"/>
      </rPr>
      <t>De-novo-AML</t>
    </r>
    <r>
      <rPr>
        <sz val="11"/>
        <color theme="1"/>
        <rFont val="Calibri"/>
        <family val="2"/>
        <scheme val="minor"/>
      </rPr>
      <t xml:space="preserve"> (sheets "Tyner et al", "TCGA _ Ley et al");  </t>
    </r>
  </si>
  <si>
    <r>
      <rPr>
        <b/>
        <sz val="11"/>
        <color theme="1"/>
        <rFont val="Calibri"/>
        <family val="2"/>
        <scheme val="minor"/>
      </rPr>
      <t>Progression from  MDS to AML</t>
    </r>
    <r>
      <rPr>
        <sz val="11"/>
        <color theme="1"/>
        <rFont val="Calibri"/>
        <family val="2"/>
        <scheme val="minor"/>
      </rPr>
      <t xml:space="preserve"> (sheet "Pellagatti et al")</t>
    </r>
  </si>
  <si>
    <t>Haferlach et al</t>
  </si>
  <si>
    <t>Xu et al</t>
  </si>
  <si>
    <t>Tyner et al</t>
  </si>
  <si>
    <t>TCGA _ Ley et al</t>
  </si>
  <si>
    <t>Pellagatti et al</t>
  </si>
  <si>
    <r>
      <t xml:space="preserve">Processed supplementary information as found in the original publications for </t>
    </r>
    <r>
      <rPr>
        <b/>
        <sz val="11"/>
        <color theme="1"/>
        <rFont val="Calibri"/>
        <family val="2"/>
        <scheme val="minor"/>
      </rPr>
      <t>de-novo-MDS</t>
    </r>
  </si>
  <si>
    <r>
      <t xml:space="preserve">Processed supplementary information as found in the original publications for </t>
    </r>
    <r>
      <rPr>
        <b/>
        <sz val="11"/>
        <color theme="1"/>
        <rFont val="Calibri"/>
        <family val="2"/>
        <scheme val="minor"/>
      </rPr>
      <t>de-novo-AML</t>
    </r>
  </si>
  <si>
    <t>Selection for mutation data of patients that progressed to advanced subtype of AML (n=5); excluded from calculation in Tab 1 B</t>
  </si>
  <si>
    <r>
      <t xml:space="preserve">Processed supplementary information as found in the original publication for </t>
    </r>
    <r>
      <rPr>
        <b/>
        <sz val="11"/>
        <color theme="1"/>
        <rFont val="Calibri"/>
        <family val="2"/>
        <scheme val="minor"/>
      </rPr>
      <t>disease progression de-novo-MDS -&gt;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de-novo-AML</t>
    </r>
  </si>
  <si>
    <t>1 - 5</t>
  </si>
  <si>
    <t>&gt; this list is the basis for table 1 in "Myelodysplastische Syndrome und akute myeloische Leukämien als biologisches Kontinuum" JOURNAL ONKOLOGIE 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</si>
</sst>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0" fillId="0" borderId="0"/>
    <xf numFmtId="0" fontId="13" fillId="0" borderId="0"/>
    <xf numFmtId="9" fontId="13" fillId="0" borderId="0" applyFont="0" applyFill="0" applyBorder="0" applyAlignment="0" applyProtection="0"/>
    <xf numFmtId="0" fontId="14" fillId="0" borderId="0"/>
  </cellStyleXfs>
  <cellXfs count="213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64" fontId="0" fillId="0" borderId="0" xfId="0" applyNumberFormat="1"/>
    <xf numFmtId="0" fontId="4" fillId="0" borderId="8" xfId="0" applyFont="1" applyBorder="1" applyAlignment="1">
      <alignment horizontal="center" vertical="center"/>
    </xf>
    <xf numFmtId="1" fontId="0" fillId="2" borderId="5" xfId="0" applyNumberFormat="1" applyFill="1" applyBorder="1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0" fillId="0" borderId="0" xfId="0" applyNumberFormat="1"/>
    <xf numFmtId="49" fontId="1" fillId="0" borderId="0" xfId="0" applyNumberFormat="1" applyFont="1"/>
    <xf numFmtId="49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49" fontId="6" fillId="0" borderId="13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13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28" xfId="0" applyBorder="1"/>
    <xf numFmtId="0" fontId="0" fillId="0" borderId="29" xfId="0" applyBorder="1"/>
    <xf numFmtId="0" fontId="0" fillId="0" borderId="8" xfId="0" applyBorder="1"/>
    <xf numFmtId="0" fontId="0" fillId="0" borderId="4" xfId="0" applyBorder="1"/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28" xfId="0" applyFont="1" applyBorder="1" applyAlignment="1">
      <alignment horizontal="left" vertical="center"/>
    </xf>
    <xf numFmtId="0" fontId="0" fillId="0" borderId="3" xfId="0" applyBorder="1"/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0" fillId="0" borderId="33" xfId="0" applyBorder="1"/>
    <xf numFmtId="0" fontId="6" fillId="0" borderId="31" xfId="0" applyFont="1" applyBorder="1" applyAlignment="1">
      <alignment horizontal="center" vertical="center" wrapText="1"/>
    </xf>
    <xf numFmtId="0" fontId="6" fillId="0" borderId="31" xfId="0" applyFont="1" applyBorder="1" applyAlignment="1">
      <alignment vertical="center"/>
    </xf>
    <xf numFmtId="0" fontId="0" fillId="0" borderId="32" xfId="0" applyBorder="1"/>
    <xf numFmtId="0" fontId="6" fillId="0" borderId="4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vertical="center"/>
    </xf>
    <xf numFmtId="0" fontId="0" fillId="0" borderId="30" xfId="0" applyBorder="1"/>
    <xf numFmtId="0" fontId="0" fillId="0" borderId="0" xfId="0" applyBorder="1"/>
    <xf numFmtId="1" fontId="0" fillId="0" borderId="5" xfId="0" applyNumberFormat="1" applyFill="1" applyBorder="1"/>
    <xf numFmtId="0" fontId="2" fillId="0" borderId="29" xfId="0" applyFont="1" applyBorder="1" applyAlignment="1">
      <alignment horizontal="center" vertical="center" wrapText="1"/>
    </xf>
    <xf numFmtId="0" fontId="13" fillId="0" borderId="0" xfId="2"/>
    <xf numFmtId="0" fontId="15" fillId="0" borderId="35" xfId="2" applyFont="1" applyBorder="1"/>
    <xf numFmtId="0" fontId="16" fillId="0" borderId="35" xfId="2" applyFont="1" applyBorder="1" applyAlignment="1">
      <alignment horizontal="left"/>
    </xf>
    <xf numFmtId="0" fontId="16" fillId="0" borderId="35" xfId="2" applyFont="1" applyBorder="1"/>
    <xf numFmtId="0" fontId="15" fillId="0" borderId="0" xfId="2" applyFont="1"/>
    <xf numFmtId="0" fontId="15" fillId="0" borderId="0" xfId="2" applyFont="1" applyAlignment="1">
      <alignment horizontal="left"/>
    </xf>
    <xf numFmtId="10" fontId="17" fillId="0" borderId="0" xfId="2" applyNumberFormat="1" applyFont="1" applyAlignment="1">
      <alignment horizontal="left"/>
    </xf>
    <xf numFmtId="0" fontId="15" fillId="0" borderId="0" xfId="2" applyFont="1" applyAlignment="1">
      <alignment horizontal="center" wrapText="1"/>
    </xf>
    <xf numFmtId="10" fontId="15" fillId="0" borderId="0" xfId="2" applyNumberFormat="1" applyFont="1" applyAlignment="1">
      <alignment horizontal="center" wrapText="1"/>
    </xf>
    <xf numFmtId="0" fontId="18" fillId="0" borderId="0" xfId="2" applyFont="1" applyAlignment="1">
      <alignment horizontal="left"/>
    </xf>
    <xf numFmtId="0" fontId="17" fillId="0" borderId="0" xfId="2" applyFont="1" applyAlignment="1">
      <alignment horizontal="center"/>
    </xf>
    <xf numFmtId="0" fontId="17" fillId="0" borderId="0" xfId="2" applyNumberFormat="1" applyFont="1" applyAlignment="1">
      <alignment horizontal="center"/>
    </xf>
    <xf numFmtId="0" fontId="17" fillId="0" borderId="0" xfId="2" applyFont="1" applyAlignment="1">
      <alignment horizontal="left"/>
    </xf>
    <xf numFmtId="10" fontId="17" fillId="0" borderId="0" xfId="2" applyNumberFormat="1" applyFont="1" applyAlignment="1">
      <alignment horizontal="center"/>
    </xf>
    <xf numFmtId="0" fontId="17" fillId="0" borderId="0" xfId="2" applyFont="1" applyAlignment="1">
      <alignment horizontal="center" wrapText="1"/>
    </xf>
    <xf numFmtId="0" fontId="16" fillId="0" borderId="0" xfId="2" applyFont="1" applyBorder="1"/>
    <xf numFmtId="0" fontId="18" fillId="0" borderId="0" xfId="2" applyFont="1" applyBorder="1" applyAlignment="1">
      <alignment horizontal="left"/>
    </xf>
    <xf numFmtId="0" fontId="17" fillId="0" borderId="0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10" fontId="17" fillId="0" borderId="0" xfId="3" applyNumberFormat="1" applyFont="1" applyAlignment="1">
      <alignment horizontal="center"/>
    </xf>
    <xf numFmtId="10" fontId="16" fillId="0" borderId="0" xfId="3" applyNumberFormat="1" applyFont="1" applyAlignment="1">
      <alignment horizontal="center"/>
    </xf>
    <xf numFmtId="10" fontId="17" fillId="0" borderId="0" xfId="2" applyNumberFormat="1" applyFont="1" applyBorder="1" applyAlignment="1">
      <alignment horizontal="center"/>
    </xf>
    <xf numFmtId="10" fontId="16" fillId="0" borderId="0" xfId="3" applyNumberFormat="1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8" fillId="0" borderId="35" xfId="2" applyFont="1" applyBorder="1" applyAlignment="1">
      <alignment horizontal="left"/>
    </xf>
    <xf numFmtId="0" fontId="17" fillId="0" borderId="35" xfId="2" applyFont="1" applyBorder="1" applyAlignment="1">
      <alignment horizontal="center"/>
    </xf>
    <xf numFmtId="10" fontId="16" fillId="0" borderId="35" xfId="3" applyNumberFormat="1" applyFont="1" applyBorder="1" applyAlignment="1">
      <alignment horizontal="center"/>
    </xf>
    <xf numFmtId="0" fontId="16" fillId="0" borderId="35" xfId="2" applyFont="1" applyBorder="1" applyAlignment="1">
      <alignment horizontal="center"/>
    </xf>
    <xf numFmtId="0" fontId="17" fillId="0" borderId="0" xfId="2" applyFont="1"/>
    <xf numFmtId="0" fontId="17" fillId="2" borderId="0" xfId="2" applyFont="1" applyFill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" fontId="0" fillId="0" borderId="16" xfId="0" applyNumberForma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" fontId="0" fillId="0" borderId="5" xfId="0" applyNumberFormat="1" applyBorder="1"/>
    <xf numFmtId="164" fontId="0" fillId="0" borderId="5" xfId="0" applyNumberFormat="1" applyBorder="1"/>
    <xf numFmtId="49" fontId="1" fillId="0" borderId="5" xfId="0" applyNumberFormat="1" applyFont="1" applyBorder="1"/>
    <xf numFmtId="49" fontId="0" fillId="0" borderId="5" xfId="0" applyNumberFormat="1" applyBorder="1"/>
    <xf numFmtId="49" fontId="0" fillId="0" borderId="0" xfId="0" applyNumberFormat="1" applyFont="1" applyFill="1"/>
    <xf numFmtId="49" fontId="0" fillId="0" borderId="0" xfId="0" applyNumberFormat="1" applyFont="1"/>
    <xf numFmtId="0" fontId="0" fillId="0" borderId="0" xfId="0" applyFont="1"/>
    <xf numFmtId="49" fontId="21" fillId="0" borderId="0" xfId="0" applyNumberFormat="1" applyFont="1" applyAlignment="1">
      <alignment vertical="center"/>
    </xf>
    <xf numFmtId="49" fontId="12" fillId="0" borderId="0" xfId="0" applyNumberFormat="1" applyFont="1" applyFill="1" applyAlignment="1">
      <alignment vertical="center"/>
    </xf>
    <xf numFmtId="1" fontId="0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 wrapText="1"/>
    </xf>
    <xf numFmtId="49" fontId="0" fillId="0" borderId="0" xfId="0" applyNumberFormat="1" applyFont="1" applyFill="1" applyAlignment="1">
      <alignment vertical="center"/>
    </xf>
    <xf numFmtId="1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vertic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vertical="center"/>
    </xf>
    <xf numFmtId="49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1" fillId="3" borderId="0" xfId="0" applyFont="1" applyFill="1" applyAlignment="1">
      <alignment horizontal="left" vertical="top" wrapText="1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</cellXfs>
  <cellStyles count="5">
    <cellStyle name="Normal 2" xfId="4" xr:uid="{EDA51CCA-1F2F-4FC1-8F9F-05914994F106}"/>
    <cellStyle name="Normal 3" xfId="1" xr:uid="{D6C1CA8D-68EB-4120-9AFD-06089E8C575D}"/>
    <cellStyle name="Prozent 2" xfId="3" xr:uid="{B38FB1F4-5552-4288-81F6-5860F29B08F2}"/>
    <cellStyle name="Standard" xfId="0" builtinId="0"/>
    <cellStyle name="Standard 2" xfId="2" xr:uid="{F62286B3-8B8F-424C-BE38-026768F2D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83343</xdr:colOff>
      <xdr:row>8</xdr:row>
      <xdr:rowOff>130969</xdr:rowOff>
    </xdr:from>
    <xdr:to>
      <xdr:col>7</xdr:col>
      <xdr:colOff>202406</xdr:colOff>
      <xdr:row>10</xdr:row>
      <xdr:rowOff>95250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C3CC1E97-7957-4F23-8B0E-F979B98BD614}"/>
            </a:ext>
          </a:extLst>
        </xdr:cNvPr>
        <xdr:cNvCxnSpPr/>
      </xdr:nvCxnSpPr>
      <xdr:spPr>
        <a:xfrm>
          <a:off x="4441031" y="1083469"/>
          <a:ext cx="2405063" cy="34528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146050</xdr:colOff>
      <xdr:row>9</xdr:row>
      <xdr:rowOff>31750</xdr:rowOff>
    </xdr:from>
    <xdr:to>
      <xdr:col>2</xdr:col>
      <xdr:colOff>508001</xdr:colOff>
      <xdr:row>12</xdr:row>
      <xdr:rowOff>47625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6909AC2-B284-4E34-9D6C-94742F39510A}"/>
            </a:ext>
          </a:extLst>
        </xdr:cNvPr>
        <xdr:cNvCxnSpPr/>
      </xdr:nvCxnSpPr>
      <xdr:spPr>
        <a:xfrm>
          <a:off x="3086100" y="1689100"/>
          <a:ext cx="361951" cy="568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7</xdr:row>
      <xdr:rowOff>123825</xdr:rowOff>
    </xdr:from>
    <xdr:to>
      <xdr:col>7</xdr:col>
      <xdr:colOff>533400</xdr:colOff>
      <xdr:row>8</xdr:row>
      <xdr:rowOff>133350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35A5CD9E-451A-4BD7-93C5-C7B52965802A}"/>
            </a:ext>
          </a:extLst>
        </xdr:cNvPr>
        <xdr:cNvCxnSpPr/>
      </xdr:nvCxnSpPr>
      <xdr:spPr>
        <a:xfrm>
          <a:off x="4752975" y="1266825"/>
          <a:ext cx="2343150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8</xdr:row>
      <xdr:rowOff>38100</xdr:rowOff>
    </xdr:from>
    <xdr:to>
      <xdr:col>4</xdr:col>
      <xdr:colOff>295275</xdr:colOff>
      <xdr:row>10</xdr:row>
      <xdr:rowOff>114300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97553915-BAAC-41DA-AB04-0D17EA6F9B25}"/>
            </a:ext>
          </a:extLst>
        </xdr:cNvPr>
        <xdr:cNvCxnSpPr/>
      </xdr:nvCxnSpPr>
      <xdr:spPr>
        <a:xfrm>
          <a:off x="3857625" y="1562100"/>
          <a:ext cx="466725" cy="457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hannes Kuepper" id="{F130B380-EB7B-47D2-AEE4-35ABCD9A9615}" userId="Johannes Kuepper" providerId="Non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9" dT="2019-02-15T10:49:13.28" personId="{F130B380-EB7B-47D2-AEE4-35ABCD9A9615}" id="{29446F18-FBC5-4F97-9A6A-5EE996614A49}">
    <text>calculations done by Johannes Küpper</text>
  </threadedComment>
  <threadedComment ref="G9" dT="2019-02-15T10:49:13.28" personId="{F130B380-EB7B-47D2-AEE4-35ABCD9A9615}" id="{EF681F46-CA3B-40BB-BAF5-F442D9BB7622}">
    <text>calculations done by Johannes Küpper</text>
  </threadedComment>
  <threadedComment ref="J9" dT="2019-02-15T10:49:13.28" personId="{F130B380-EB7B-47D2-AEE4-35ABCD9A9615}" id="{CC8516ED-8574-429A-88A8-7BD7D751843F}">
    <text>calculations done by Johannes Küpper</text>
  </threadedComment>
  <threadedComment ref="K9" dT="2019-02-15T10:49:13.28" personId="{F130B380-EB7B-47D2-AEE4-35ABCD9A9615}" id="{10A9643C-FF06-4A6D-B64B-E9E22BBDE439}">
    <text>calculations done by Johannes Küpper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12" dT="2019-02-15T09:16:44.59" personId="{F130B380-EB7B-47D2-AEE4-35ABCD9A9615}" id="{0EFC7846-D400-4AE9-B45E-695AC76AF1D8}">
    <text>calculations done by Johannes Küpper</text>
  </threadedComment>
  <threadedComment ref="I12" dT="2019-02-15T09:17:39.90" personId="{F130B380-EB7B-47D2-AEE4-35ABCD9A9615}" id="{67F88758-0976-40AF-AF3B-C888287B77CC}">
    <text>calculations done Johannes Küpper</text>
  </threadedComment>
  <threadedComment ref="H41" dT="2019-02-15T10:49:13.28" personId="{F130B380-EB7B-47D2-AEE4-35ABCD9A9615}" id="{1FCFCEC6-7E2B-49B8-A579-6ED2EC1D3E6F}">
    <text>calculations done by Johannes Küpper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V46" dT="2019-02-15T10:49:13.28" personId="{F130B380-EB7B-47D2-AEE4-35ABCD9A9615}" id="{9DAA0B0A-C82C-45EB-B291-583D4FADFCB5}">
    <text>calculations done by Johannes Küpper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11" dT="2019-02-15T10:49:35.64" personId="{F130B380-EB7B-47D2-AEE4-35ABCD9A9615}" id="{EDE935FA-79E1-4A9D-BCE5-8ED149E2057C}">
    <text>calculations done by Johannes Küpepr</text>
  </threadedComment>
  <threadedComment ref="K11" dT="2019-02-15T10:49:35.64" personId="{F130B380-EB7B-47D2-AEE4-35ABCD9A9615}" id="{E0CDBA26-9BBF-4C55-95E1-E9D0E9A37D7A}">
    <text>calculations done by Johannes Küpepr</text>
  </threadedComment>
  <threadedComment ref="R11" dT="2019-02-15T10:49:35.64" personId="{F130B380-EB7B-47D2-AEE4-35ABCD9A9615}" id="{02ECD1B7-9A3E-4ED8-A62F-7F6D3593F969}">
    <text>calculations done by Johannes Küpepr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F3B4D-15BD-4AB2-991E-8F84D75B3C17}">
  <dimension ref="A1:B17"/>
  <sheetViews>
    <sheetView tabSelected="1" workbookViewId="0"/>
  </sheetViews>
  <sheetFormatPr baseColWidth="10" defaultRowHeight="14.5" x14ac:dyDescent="0.35"/>
  <cols>
    <col min="1" max="1" width="37.81640625" bestFit="1" customWidth="1"/>
    <col min="2" max="2" width="48.26953125" bestFit="1" customWidth="1"/>
  </cols>
  <sheetData>
    <row r="1" spans="1:2" x14ac:dyDescent="0.35">
      <c r="A1" s="8" t="s">
        <v>654</v>
      </c>
    </row>
    <row r="3" spans="1:2" x14ac:dyDescent="0.35">
      <c r="A3" t="s">
        <v>657</v>
      </c>
    </row>
    <row r="5" spans="1:2" x14ac:dyDescent="0.35">
      <c r="A5" t="s">
        <v>658</v>
      </c>
      <c r="B5" s="8" t="s">
        <v>655</v>
      </c>
    </row>
    <row r="6" spans="1:2" x14ac:dyDescent="0.35">
      <c r="A6" s="8" t="s">
        <v>656</v>
      </c>
      <c r="B6" t="s">
        <v>659</v>
      </c>
    </row>
    <row r="7" spans="1:2" x14ac:dyDescent="0.35">
      <c r="B7" t="s">
        <v>660</v>
      </c>
    </row>
    <row r="8" spans="1:2" x14ac:dyDescent="0.35">
      <c r="B8" t="s">
        <v>661</v>
      </c>
    </row>
    <row r="9" spans="1:2" x14ac:dyDescent="0.35">
      <c r="B9" t="s">
        <v>662</v>
      </c>
    </row>
    <row r="11" spans="1:2" x14ac:dyDescent="0.35">
      <c r="A11" s="8" t="s">
        <v>663</v>
      </c>
      <c r="B11" s="139" t="s">
        <v>668</v>
      </c>
    </row>
    <row r="12" spans="1:2" x14ac:dyDescent="0.35">
      <c r="A12" s="8" t="s">
        <v>664</v>
      </c>
      <c r="B12" s="139"/>
    </row>
    <row r="13" spans="1:2" x14ac:dyDescent="0.35">
      <c r="A13" s="8" t="s">
        <v>665</v>
      </c>
      <c r="B13" s="139" t="s">
        <v>669</v>
      </c>
    </row>
    <row r="14" spans="1:2" x14ac:dyDescent="0.35">
      <c r="A14" s="8" t="s">
        <v>666</v>
      </c>
      <c r="B14" s="139"/>
    </row>
    <row r="15" spans="1:2" ht="14.5" customHeight="1" x14ac:dyDescent="0.35">
      <c r="A15" s="140" t="s">
        <v>667</v>
      </c>
      <c r="B15" s="139" t="s">
        <v>671</v>
      </c>
    </row>
    <row r="16" spans="1:2" x14ac:dyDescent="0.35">
      <c r="A16" s="140"/>
      <c r="B16" s="139"/>
    </row>
    <row r="17" spans="2:2" x14ac:dyDescent="0.35">
      <c r="B17" s="139"/>
    </row>
  </sheetData>
  <mergeCells count="4">
    <mergeCell ref="B11:B12"/>
    <mergeCell ref="B13:B14"/>
    <mergeCell ref="A15:A16"/>
    <mergeCell ref="B15:B1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CB78-1CE8-407D-9C55-AB46B1CCF8E4}">
  <sheetPr>
    <pageSetUpPr fitToPage="1"/>
  </sheetPr>
  <dimension ref="A1:L57"/>
  <sheetViews>
    <sheetView zoomScaleNormal="100" workbookViewId="0"/>
  </sheetViews>
  <sheetFormatPr baseColWidth="10" defaultColWidth="11.453125" defaultRowHeight="14.5" x14ac:dyDescent="0.35"/>
  <cols>
    <col min="1" max="1" width="19.1796875" style="130" bestFit="1" customWidth="1"/>
    <col min="2" max="2" width="11.453125" style="130"/>
    <col min="3" max="3" width="17.1796875" style="130" bestFit="1" customWidth="1"/>
    <col min="4" max="4" width="11.453125" style="130"/>
    <col min="5" max="5" width="15.26953125" style="130" bestFit="1" customWidth="1"/>
    <col min="6" max="6" width="11.453125" style="130"/>
    <col min="7" max="7" width="17.1796875" style="130" bestFit="1" customWidth="1"/>
    <col min="8" max="9" width="11.453125" style="130"/>
    <col min="10" max="10" width="55.26953125" style="130" bestFit="1" customWidth="1"/>
    <col min="11" max="11" width="44" style="130" bestFit="1" customWidth="1"/>
    <col min="12" max="12" width="40.1796875" style="130" bestFit="1" customWidth="1"/>
    <col min="13" max="20" width="11.453125" style="130"/>
    <col min="21" max="21" width="44" style="130" bestFit="1" customWidth="1"/>
    <col min="22" max="25" width="11.453125" style="130"/>
    <col min="26" max="26" width="42.453125" style="130" bestFit="1" customWidth="1"/>
    <col min="27" max="16384" width="11.453125" style="130"/>
  </cols>
  <sheetData>
    <row r="1" spans="1:12" x14ac:dyDescent="0.35">
      <c r="A1" s="8" t="s">
        <v>653</v>
      </c>
    </row>
    <row r="3" spans="1:12" x14ac:dyDescent="0.35">
      <c r="A3" s="130" t="s">
        <v>651</v>
      </c>
    </row>
    <row r="4" spans="1:12" x14ac:dyDescent="0.35">
      <c r="A4" s="130" t="s">
        <v>673</v>
      </c>
    </row>
    <row r="5" spans="1:12" x14ac:dyDescent="0.35">
      <c r="A5" s="130" t="s">
        <v>652</v>
      </c>
    </row>
    <row r="8" spans="1:12" ht="56.25" customHeight="1" x14ac:dyDescent="0.35">
      <c r="A8" s="141" t="s">
        <v>647</v>
      </c>
      <c r="B8" s="141"/>
      <c r="C8" s="141"/>
      <c r="D8" s="129"/>
      <c r="E8" s="141" t="s">
        <v>379</v>
      </c>
      <c r="F8" s="141"/>
      <c r="G8" s="141"/>
      <c r="I8" s="142" t="s">
        <v>650</v>
      </c>
      <c r="J8" s="142"/>
      <c r="K8" s="142"/>
      <c r="L8" s="142"/>
    </row>
    <row r="9" spans="1:12" ht="15" customHeight="1" x14ac:dyDescent="0.35">
      <c r="A9" s="12" t="s">
        <v>594</v>
      </c>
      <c r="B9" s="12" t="s">
        <v>0</v>
      </c>
      <c r="C9" s="14" t="s">
        <v>91</v>
      </c>
      <c r="D9" s="12"/>
      <c r="E9" s="12" t="s">
        <v>594</v>
      </c>
      <c r="F9" s="131" t="s">
        <v>0</v>
      </c>
      <c r="G9" s="14" t="s">
        <v>91</v>
      </c>
      <c r="I9" s="131" t="s">
        <v>0</v>
      </c>
      <c r="J9" s="14" t="s">
        <v>589</v>
      </c>
      <c r="K9" s="14" t="s">
        <v>587</v>
      </c>
      <c r="L9" s="14" t="s">
        <v>588</v>
      </c>
    </row>
    <row r="10" spans="1:12" x14ac:dyDescent="0.35">
      <c r="A10" s="129" t="s">
        <v>347</v>
      </c>
      <c r="B10" s="129" t="s">
        <v>96</v>
      </c>
      <c r="C10" s="129" t="s">
        <v>349</v>
      </c>
      <c r="D10" s="129"/>
      <c r="E10" s="129" t="s">
        <v>364</v>
      </c>
      <c r="F10" s="132" t="s">
        <v>8</v>
      </c>
      <c r="G10" s="129" t="s">
        <v>378</v>
      </c>
      <c r="I10" s="130" t="s">
        <v>15</v>
      </c>
      <c r="J10" s="133">
        <v>44.444444444444443</v>
      </c>
      <c r="K10" s="134">
        <v>47.222222222222221</v>
      </c>
      <c r="L10" s="135">
        <f>K10-J10</f>
        <v>2.7777777777777786</v>
      </c>
    </row>
    <row r="11" spans="1:12" x14ac:dyDescent="0.35">
      <c r="A11" s="129" t="s">
        <v>347</v>
      </c>
      <c r="B11" s="129" t="s">
        <v>94</v>
      </c>
      <c r="C11" s="129" t="s">
        <v>648</v>
      </c>
      <c r="D11" s="129"/>
      <c r="E11" s="129" t="s">
        <v>364</v>
      </c>
      <c r="F11" s="72" t="s">
        <v>11</v>
      </c>
      <c r="G11" s="129" t="s">
        <v>375</v>
      </c>
      <c r="I11" s="130" t="s">
        <v>19</v>
      </c>
      <c r="J11" s="133">
        <v>19.444444444444446</v>
      </c>
      <c r="K11" s="134">
        <v>27.777777777777779</v>
      </c>
      <c r="L11" s="135">
        <f t="shared" ref="L11:L35" si="0">K11-J11</f>
        <v>8.3333333333333321</v>
      </c>
    </row>
    <row r="12" spans="1:12" x14ac:dyDescent="0.35">
      <c r="A12" s="129" t="s">
        <v>347</v>
      </c>
      <c r="B12" s="128" t="s">
        <v>23</v>
      </c>
      <c r="C12" s="136" t="s">
        <v>355</v>
      </c>
      <c r="D12" s="128"/>
      <c r="E12" s="128" t="s">
        <v>364</v>
      </c>
      <c r="F12" s="132" t="s">
        <v>15</v>
      </c>
      <c r="G12" s="129" t="s">
        <v>363</v>
      </c>
      <c r="I12" s="130" t="s">
        <v>47</v>
      </c>
      <c r="J12" s="133">
        <v>8.3333333333333321</v>
      </c>
      <c r="K12" s="134">
        <v>22.222222222222221</v>
      </c>
      <c r="L12" s="135">
        <f t="shared" si="0"/>
        <v>13.888888888888889</v>
      </c>
    </row>
    <row r="13" spans="1:12" x14ac:dyDescent="0.35">
      <c r="A13" s="129" t="s">
        <v>347</v>
      </c>
      <c r="B13" s="128" t="s">
        <v>8</v>
      </c>
      <c r="C13" s="128" t="s">
        <v>360</v>
      </c>
      <c r="D13" s="128"/>
      <c r="E13" s="128" t="s">
        <v>364</v>
      </c>
      <c r="F13" s="132" t="s">
        <v>13</v>
      </c>
      <c r="G13" s="129" t="s">
        <v>376</v>
      </c>
      <c r="I13" s="130" t="s">
        <v>8</v>
      </c>
      <c r="J13" s="133">
        <v>22.222222222222221</v>
      </c>
      <c r="K13" s="137">
        <v>22.222222222222221</v>
      </c>
      <c r="L13" s="135">
        <f t="shared" si="0"/>
        <v>0</v>
      </c>
    </row>
    <row r="14" spans="1:12" x14ac:dyDescent="0.35">
      <c r="A14" s="129" t="s">
        <v>347</v>
      </c>
      <c r="B14" s="128" t="s">
        <v>47</v>
      </c>
      <c r="C14" s="128" t="s">
        <v>356</v>
      </c>
      <c r="D14" s="128"/>
      <c r="E14" s="128" t="s">
        <v>364</v>
      </c>
      <c r="F14" s="132" t="s">
        <v>27</v>
      </c>
      <c r="G14" s="129" t="s">
        <v>356</v>
      </c>
      <c r="I14" s="130" t="s">
        <v>13</v>
      </c>
      <c r="J14" s="133">
        <v>16.666666666666664</v>
      </c>
      <c r="K14" s="137">
        <v>19.444444444444446</v>
      </c>
      <c r="L14" s="135">
        <f t="shared" si="0"/>
        <v>2.7777777777777821</v>
      </c>
    </row>
    <row r="15" spans="1:12" x14ac:dyDescent="0.35">
      <c r="A15" s="129" t="s">
        <v>347</v>
      </c>
      <c r="B15" s="128" t="s">
        <v>55</v>
      </c>
      <c r="C15" s="128" t="s">
        <v>353</v>
      </c>
      <c r="D15" s="128"/>
      <c r="E15" s="128" t="s">
        <v>364</v>
      </c>
      <c r="F15" s="132" t="s">
        <v>23</v>
      </c>
      <c r="G15" s="129" t="s">
        <v>368</v>
      </c>
      <c r="I15" s="130" t="s">
        <v>31</v>
      </c>
      <c r="J15" s="133">
        <v>19.444444444444446</v>
      </c>
      <c r="K15" s="137">
        <v>19.444444444444446</v>
      </c>
      <c r="L15" s="135">
        <f t="shared" si="0"/>
        <v>0</v>
      </c>
    </row>
    <row r="16" spans="1:12" x14ac:dyDescent="0.35">
      <c r="A16" s="129" t="s">
        <v>347</v>
      </c>
      <c r="B16" s="128" t="s">
        <v>19</v>
      </c>
      <c r="C16" s="128" t="s">
        <v>357</v>
      </c>
      <c r="D16" s="128"/>
      <c r="E16" s="128" t="s">
        <v>364</v>
      </c>
      <c r="F16" s="132" t="s">
        <v>19</v>
      </c>
      <c r="G16" s="129" t="s">
        <v>374</v>
      </c>
      <c r="I16" s="130" t="s">
        <v>27</v>
      </c>
      <c r="J16" s="133">
        <v>22.222222222222221</v>
      </c>
      <c r="K16" s="137">
        <v>16.666666666666664</v>
      </c>
      <c r="L16" s="135">
        <f t="shared" si="0"/>
        <v>-5.5555555555555571</v>
      </c>
    </row>
    <row r="17" spans="1:12" x14ac:dyDescent="0.35">
      <c r="A17" s="129" t="s">
        <v>347</v>
      </c>
      <c r="B17" s="128" t="s">
        <v>83</v>
      </c>
      <c r="C17" s="128" t="s">
        <v>352</v>
      </c>
      <c r="D17" s="128"/>
      <c r="E17" s="128" t="s">
        <v>364</v>
      </c>
      <c r="F17" s="132" t="s">
        <v>31</v>
      </c>
      <c r="G17" s="129" t="s">
        <v>348</v>
      </c>
      <c r="I17" s="130" t="s">
        <v>35</v>
      </c>
      <c r="J17" s="133">
        <v>13.888888888888889</v>
      </c>
      <c r="K17" s="137">
        <v>16.666666666666664</v>
      </c>
      <c r="L17" s="135">
        <f t="shared" si="0"/>
        <v>2.777777777777775</v>
      </c>
    </row>
    <row r="18" spans="1:12" x14ac:dyDescent="0.35">
      <c r="A18" s="129" t="s">
        <v>347</v>
      </c>
      <c r="B18" s="128" t="s">
        <v>151</v>
      </c>
      <c r="C18" s="136" t="s">
        <v>348</v>
      </c>
      <c r="D18" s="128"/>
      <c r="E18" s="128" t="s">
        <v>364</v>
      </c>
      <c r="F18" s="132" t="s">
        <v>39</v>
      </c>
      <c r="G18" s="129" t="s">
        <v>377</v>
      </c>
      <c r="I18" s="130" t="s">
        <v>43</v>
      </c>
      <c r="J18" s="133">
        <v>13.888888888888889</v>
      </c>
      <c r="K18" s="134">
        <v>13.888888888888889</v>
      </c>
      <c r="L18" s="135">
        <f t="shared" si="0"/>
        <v>0</v>
      </c>
    </row>
    <row r="19" spans="1:12" x14ac:dyDescent="0.35">
      <c r="A19" s="129" t="s">
        <v>346</v>
      </c>
      <c r="B19" s="128" t="s">
        <v>13</v>
      </c>
      <c r="C19" s="128" t="s">
        <v>359</v>
      </c>
      <c r="D19" s="128"/>
      <c r="E19" s="128" t="s">
        <v>364</v>
      </c>
      <c r="F19" s="132" t="s">
        <v>35</v>
      </c>
      <c r="G19" s="129" t="s">
        <v>649</v>
      </c>
      <c r="I19" s="130" t="s">
        <v>59</v>
      </c>
      <c r="J19" s="133">
        <v>2.7777777777777777</v>
      </c>
      <c r="K19" s="134">
        <v>11.111111111111111</v>
      </c>
      <c r="L19" s="135">
        <f t="shared" si="0"/>
        <v>8.3333333333333321</v>
      </c>
    </row>
    <row r="20" spans="1:12" x14ac:dyDescent="0.35">
      <c r="A20" s="129" t="s">
        <v>347</v>
      </c>
      <c r="B20" s="128" t="s">
        <v>31</v>
      </c>
      <c r="C20" s="128" t="s">
        <v>361</v>
      </c>
      <c r="D20" s="128"/>
      <c r="E20" s="128" t="s">
        <v>364</v>
      </c>
      <c r="F20" s="132" t="s">
        <v>43</v>
      </c>
      <c r="G20" s="129" t="s">
        <v>370</v>
      </c>
      <c r="I20" s="130" t="s">
        <v>92</v>
      </c>
      <c r="J20" s="133">
        <v>5.5555555555555554</v>
      </c>
      <c r="K20" s="134">
        <v>11.111111111111111</v>
      </c>
      <c r="L20" s="135">
        <f t="shared" si="0"/>
        <v>5.5555555555555554</v>
      </c>
    </row>
    <row r="21" spans="1:12" x14ac:dyDescent="0.35">
      <c r="A21" s="129" t="s">
        <v>347</v>
      </c>
      <c r="B21" s="128" t="s">
        <v>168</v>
      </c>
      <c r="C21" s="128" t="s">
        <v>361</v>
      </c>
      <c r="D21" s="128"/>
      <c r="E21" s="128" t="s">
        <v>364</v>
      </c>
      <c r="F21" s="132" t="s">
        <v>79</v>
      </c>
      <c r="G21" s="129" t="s">
        <v>365</v>
      </c>
      <c r="I21" s="130" t="s">
        <v>87</v>
      </c>
      <c r="J21" s="133">
        <v>5.5555555555555554</v>
      </c>
      <c r="K21" s="134">
        <v>8.3333333333333321</v>
      </c>
      <c r="L21" s="135">
        <f t="shared" si="0"/>
        <v>2.7777777777777768</v>
      </c>
    </row>
    <row r="22" spans="1:12" x14ac:dyDescent="0.35">
      <c r="A22" s="129" t="s">
        <v>346</v>
      </c>
      <c r="B22" s="128" t="s">
        <v>15</v>
      </c>
      <c r="C22" s="136" t="s">
        <v>292</v>
      </c>
      <c r="D22" s="128"/>
      <c r="E22" s="128" t="s">
        <v>364</v>
      </c>
      <c r="F22" s="132" t="s">
        <v>51</v>
      </c>
      <c r="G22" s="129" t="s">
        <v>367</v>
      </c>
      <c r="I22" s="130" t="s">
        <v>96</v>
      </c>
      <c r="J22" s="133">
        <v>0</v>
      </c>
      <c r="K22" s="134">
        <v>5.5555555555555554</v>
      </c>
      <c r="L22" s="135">
        <f t="shared" si="0"/>
        <v>5.5555555555555554</v>
      </c>
    </row>
    <row r="23" spans="1:12" x14ac:dyDescent="0.35">
      <c r="A23" s="129" t="s">
        <v>347</v>
      </c>
      <c r="B23" s="128" t="s">
        <v>161</v>
      </c>
      <c r="C23" s="128" t="s">
        <v>309</v>
      </c>
      <c r="D23" s="128"/>
      <c r="E23" s="128" t="s">
        <v>364</v>
      </c>
      <c r="F23" s="132" t="s">
        <v>55</v>
      </c>
      <c r="G23" s="129" t="s">
        <v>371</v>
      </c>
      <c r="I23" s="130" t="s">
        <v>11</v>
      </c>
      <c r="J23" s="133">
        <v>2.7777777777777777</v>
      </c>
      <c r="K23" s="134">
        <v>5.5555555555555554</v>
      </c>
      <c r="L23" s="135">
        <f t="shared" si="0"/>
        <v>2.7777777777777777</v>
      </c>
    </row>
    <row r="24" spans="1:12" x14ac:dyDescent="0.35">
      <c r="A24" s="129" t="s">
        <v>347</v>
      </c>
      <c r="B24" s="128" t="s">
        <v>93</v>
      </c>
      <c r="C24" s="128" t="s">
        <v>354</v>
      </c>
      <c r="D24" s="128"/>
      <c r="E24" s="128" t="s">
        <v>364</v>
      </c>
      <c r="F24" s="132" t="s">
        <v>47</v>
      </c>
      <c r="G24" s="129" t="s">
        <v>371</v>
      </c>
      <c r="I24" s="130" t="s">
        <v>95</v>
      </c>
      <c r="J24" s="133">
        <v>0</v>
      </c>
      <c r="K24" s="134">
        <v>2.7777777777777777</v>
      </c>
      <c r="L24" s="135">
        <f t="shared" si="0"/>
        <v>2.7777777777777777</v>
      </c>
    </row>
    <row r="25" spans="1:12" x14ac:dyDescent="0.35">
      <c r="A25" s="129" t="s">
        <v>347</v>
      </c>
      <c r="B25" s="128" t="s">
        <v>39</v>
      </c>
      <c r="C25" s="128" t="s">
        <v>354</v>
      </c>
      <c r="D25" s="128"/>
      <c r="E25" s="128" t="s">
        <v>364</v>
      </c>
      <c r="F25" s="132" t="s">
        <v>59</v>
      </c>
      <c r="G25" s="129" t="s">
        <v>373</v>
      </c>
      <c r="I25" s="130" t="s">
        <v>51</v>
      </c>
      <c r="J25" s="133">
        <v>2.7777777777777777</v>
      </c>
      <c r="K25" s="134">
        <v>2.7777777777777777</v>
      </c>
      <c r="L25" s="135">
        <f t="shared" si="0"/>
        <v>0</v>
      </c>
    </row>
    <row r="26" spans="1:12" x14ac:dyDescent="0.35">
      <c r="A26" s="129" t="s">
        <v>346</v>
      </c>
      <c r="B26" s="128" t="s">
        <v>79</v>
      </c>
      <c r="C26" s="136" t="s">
        <v>329</v>
      </c>
      <c r="D26" s="128"/>
      <c r="E26" s="128" t="s">
        <v>362</v>
      </c>
      <c r="F26" s="128" t="s">
        <v>150</v>
      </c>
      <c r="G26" s="129">
        <v>3</v>
      </c>
      <c r="H26" s="130" t="s">
        <v>372</v>
      </c>
      <c r="I26" s="130" t="s">
        <v>23</v>
      </c>
      <c r="J26" s="133">
        <v>2.7777777777777777</v>
      </c>
      <c r="K26" s="134">
        <v>2.7777777777777777</v>
      </c>
      <c r="L26" s="135">
        <f t="shared" si="0"/>
        <v>0</v>
      </c>
    </row>
    <row r="27" spans="1:12" x14ac:dyDescent="0.35">
      <c r="A27" s="129" t="s">
        <v>347</v>
      </c>
      <c r="B27" s="128" t="s">
        <v>67</v>
      </c>
      <c r="C27" s="128">
        <v>4</v>
      </c>
      <c r="D27" s="128"/>
      <c r="E27" s="128" t="s">
        <v>364</v>
      </c>
      <c r="F27" s="132" t="s">
        <v>83</v>
      </c>
      <c r="G27" s="129" t="s">
        <v>307</v>
      </c>
      <c r="I27" s="130" t="s">
        <v>93</v>
      </c>
      <c r="J27" s="133">
        <v>2.7777777777777777</v>
      </c>
      <c r="K27" s="134">
        <v>2.7777777777777777</v>
      </c>
      <c r="L27" s="135">
        <f t="shared" si="0"/>
        <v>0</v>
      </c>
    </row>
    <row r="28" spans="1:12" x14ac:dyDescent="0.35">
      <c r="A28" s="129" t="s">
        <v>347</v>
      </c>
      <c r="B28" s="128" t="s">
        <v>27</v>
      </c>
      <c r="C28" s="128">
        <v>4</v>
      </c>
      <c r="D28" s="128"/>
      <c r="E28" s="128" t="s">
        <v>364</v>
      </c>
      <c r="F28" s="132" t="s">
        <v>67</v>
      </c>
      <c r="G28" s="129" t="s">
        <v>307</v>
      </c>
      <c r="I28" s="130" t="s">
        <v>67</v>
      </c>
      <c r="J28" s="133">
        <v>0</v>
      </c>
      <c r="K28" s="134">
        <v>2.7777777777777777</v>
      </c>
      <c r="L28" s="135">
        <f t="shared" si="0"/>
        <v>2.7777777777777777</v>
      </c>
    </row>
    <row r="29" spans="1:12" x14ac:dyDescent="0.35">
      <c r="A29" s="129" t="s">
        <v>347</v>
      </c>
      <c r="B29" s="128" t="s">
        <v>110</v>
      </c>
      <c r="C29" s="128" t="s">
        <v>358</v>
      </c>
      <c r="D29" s="128"/>
      <c r="E29" s="128" t="s">
        <v>364</v>
      </c>
      <c r="F29" s="132" t="s">
        <v>75</v>
      </c>
      <c r="G29" s="129" t="s">
        <v>307</v>
      </c>
      <c r="H29" s="129" t="s">
        <v>366</v>
      </c>
      <c r="I29" s="130" t="s">
        <v>94</v>
      </c>
      <c r="J29" s="133">
        <v>2.7777777777777777</v>
      </c>
      <c r="K29" s="134">
        <v>2.7777777777777777</v>
      </c>
      <c r="L29" s="135">
        <f t="shared" si="0"/>
        <v>0</v>
      </c>
    </row>
    <row r="30" spans="1:12" x14ac:dyDescent="0.35">
      <c r="A30" s="129" t="s">
        <v>347</v>
      </c>
      <c r="B30" s="129" t="s">
        <v>102</v>
      </c>
      <c r="C30" s="129" t="s">
        <v>358</v>
      </c>
      <c r="D30" s="129"/>
      <c r="E30" s="129" t="s">
        <v>362</v>
      </c>
      <c r="F30" s="129" t="s">
        <v>94</v>
      </c>
      <c r="G30" s="129" t="s">
        <v>307</v>
      </c>
      <c r="H30" s="129"/>
      <c r="I30" s="130" t="s">
        <v>575</v>
      </c>
      <c r="J30" s="133">
        <v>0</v>
      </c>
      <c r="K30" s="134">
        <v>0</v>
      </c>
      <c r="L30" s="135">
        <f t="shared" si="0"/>
        <v>0</v>
      </c>
    </row>
    <row r="31" spans="1:12" x14ac:dyDescent="0.35">
      <c r="A31" s="129" t="s">
        <v>345</v>
      </c>
      <c r="B31" s="129" t="s">
        <v>174</v>
      </c>
      <c r="C31" s="129">
        <v>3</v>
      </c>
      <c r="D31" s="129"/>
      <c r="E31" s="129" t="s">
        <v>362</v>
      </c>
      <c r="F31" s="129" t="s">
        <v>159</v>
      </c>
      <c r="G31" s="129">
        <v>3</v>
      </c>
      <c r="I31" s="130" t="s">
        <v>576</v>
      </c>
      <c r="J31" s="133">
        <v>0</v>
      </c>
      <c r="K31" s="134">
        <v>0</v>
      </c>
      <c r="L31" s="135">
        <f t="shared" si="0"/>
        <v>0</v>
      </c>
    </row>
    <row r="32" spans="1:12" x14ac:dyDescent="0.35">
      <c r="A32" s="129" t="s">
        <v>346</v>
      </c>
      <c r="B32" s="129" t="s">
        <v>150</v>
      </c>
      <c r="C32" s="129" t="s">
        <v>307</v>
      </c>
      <c r="D32" s="129"/>
      <c r="E32" s="129" t="s">
        <v>362</v>
      </c>
      <c r="F32" s="129" t="s">
        <v>102</v>
      </c>
      <c r="G32" s="129">
        <v>3</v>
      </c>
      <c r="I32" s="130" t="s">
        <v>240</v>
      </c>
      <c r="J32" s="133">
        <v>2.7777777777777777</v>
      </c>
      <c r="K32" s="134">
        <v>0</v>
      </c>
      <c r="L32" s="135">
        <f t="shared" si="0"/>
        <v>-2.7777777777777777</v>
      </c>
    </row>
    <row r="33" spans="1:12" x14ac:dyDescent="0.35">
      <c r="A33" s="129" t="s">
        <v>347</v>
      </c>
      <c r="B33" s="129" t="s">
        <v>59</v>
      </c>
      <c r="C33" s="129">
        <v>3</v>
      </c>
      <c r="D33" s="129"/>
      <c r="E33" s="129" t="s">
        <v>227</v>
      </c>
      <c r="F33" s="72" t="s">
        <v>71</v>
      </c>
      <c r="G33" s="129" t="s">
        <v>308</v>
      </c>
      <c r="I33" s="130" t="s">
        <v>577</v>
      </c>
      <c r="J33" s="133">
        <v>0</v>
      </c>
      <c r="K33" s="134">
        <v>0</v>
      </c>
      <c r="L33" s="135">
        <f t="shared" si="0"/>
        <v>0</v>
      </c>
    </row>
    <row r="34" spans="1:12" x14ac:dyDescent="0.35">
      <c r="A34" s="129" t="s">
        <v>347</v>
      </c>
      <c r="B34" s="129" t="s">
        <v>43</v>
      </c>
      <c r="C34" s="129" t="s">
        <v>351</v>
      </c>
      <c r="D34" s="129"/>
      <c r="E34" s="129" t="s">
        <v>362</v>
      </c>
      <c r="F34" s="129" t="s">
        <v>151</v>
      </c>
      <c r="G34" s="129" t="s">
        <v>308</v>
      </c>
      <c r="I34" s="129" t="s">
        <v>83</v>
      </c>
      <c r="J34" s="133">
        <v>8</v>
      </c>
      <c r="K34" s="134">
        <v>8</v>
      </c>
      <c r="L34" s="135">
        <f t="shared" si="0"/>
        <v>0</v>
      </c>
    </row>
    <row r="35" spans="1:12" x14ac:dyDescent="0.35">
      <c r="A35" s="129" t="s">
        <v>347</v>
      </c>
      <c r="B35" s="129" t="s">
        <v>107</v>
      </c>
      <c r="C35" s="129" t="s">
        <v>351</v>
      </c>
      <c r="D35" s="129"/>
      <c r="E35" s="129" t="s">
        <v>362</v>
      </c>
      <c r="F35" s="129" t="s">
        <v>174</v>
      </c>
      <c r="G35" s="129">
        <v>2</v>
      </c>
      <c r="I35" s="130" t="s">
        <v>55</v>
      </c>
      <c r="J35" s="133">
        <v>6</v>
      </c>
      <c r="K35" s="134">
        <v>6</v>
      </c>
      <c r="L35" s="135">
        <f t="shared" si="0"/>
        <v>0</v>
      </c>
    </row>
    <row r="36" spans="1:12" x14ac:dyDescent="0.35">
      <c r="A36" s="129" t="s">
        <v>346</v>
      </c>
      <c r="B36" s="129" t="s">
        <v>240</v>
      </c>
      <c r="C36" s="129" t="s">
        <v>308</v>
      </c>
      <c r="D36" s="129"/>
      <c r="E36" s="129" t="s">
        <v>362</v>
      </c>
      <c r="F36" s="129" t="s">
        <v>161</v>
      </c>
      <c r="G36" s="129">
        <v>2</v>
      </c>
      <c r="I36" s="130" t="s">
        <v>63</v>
      </c>
      <c r="J36" s="133">
        <v>0</v>
      </c>
      <c r="K36" s="134">
        <v>0</v>
      </c>
      <c r="L36" s="135">
        <f>K36-J36</f>
        <v>0</v>
      </c>
    </row>
    <row r="37" spans="1:12" x14ac:dyDescent="0.35">
      <c r="A37" s="129" t="s">
        <v>346</v>
      </c>
      <c r="B37" s="129" t="s">
        <v>239</v>
      </c>
      <c r="C37" s="129" t="s">
        <v>308</v>
      </c>
      <c r="D37" s="129"/>
      <c r="E37" s="129" t="s">
        <v>362</v>
      </c>
      <c r="F37" s="129" t="s">
        <v>107</v>
      </c>
      <c r="G37" s="129">
        <v>2</v>
      </c>
      <c r="I37" s="130" t="s">
        <v>75</v>
      </c>
      <c r="J37" s="133">
        <v>0</v>
      </c>
      <c r="K37" s="134">
        <v>0</v>
      </c>
      <c r="L37" s="135">
        <f>K37-J37</f>
        <v>0</v>
      </c>
    </row>
    <row r="38" spans="1:12" x14ac:dyDescent="0.35">
      <c r="A38" s="129" t="s">
        <v>346</v>
      </c>
      <c r="B38" s="129" t="s">
        <v>11</v>
      </c>
      <c r="C38" s="129" t="s">
        <v>308</v>
      </c>
      <c r="D38" s="129"/>
      <c r="E38" s="129" t="s">
        <v>362</v>
      </c>
      <c r="F38" s="129" t="s">
        <v>92</v>
      </c>
      <c r="G38" s="129">
        <v>2</v>
      </c>
      <c r="H38" s="129" t="s">
        <v>366</v>
      </c>
      <c r="I38" s="130" t="s">
        <v>573</v>
      </c>
      <c r="J38" s="133">
        <v>0</v>
      </c>
      <c r="K38" s="134">
        <v>0</v>
      </c>
      <c r="L38" s="135">
        <f>K38-J38</f>
        <v>0</v>
      </c>
    </row>
    <row r="39" spans="1:12" x14ac:dyDescent="0.35">
      <c r="A39" s="129" t="s">
        <v>345</v>
      </c>
      <c r="B39" s="129" t="s">
        <v>277</v>
      </c>
      <c r="C39" s="129" t="s">
        <v>308</v>
      </c>
      <c r="D39" s="129"/>
      <c r="E39" s="129" t="s">
        <v>362</v>
      </c>
      <c r="F39" s="129" t="s">
        <v>168</v>
      </c>
      <c r="G39" s="129">
        <v>2</v>
      </c>
      <c r="I39" s="130" t="s">
        <v>574</v>
      </c>
      <c r="J39" s="133">
        <v>0</v>
      </c>
      <c r="K39" s="134">
        <v>0</v>
      </c>
      <c r="L39" s="135">
        <f>K39-J39</f>
        <v>0</v>
      </c>
    </row>
    <row r="40" spans="1:12" x14ac:dyDescent="0.35">
      <c r="A40" s="129" t="s">
        <v>346</v>
      </c>
      <c r="B40" s="129" t="s">
        <v>63</v>
      </c>
      <c r="C40" s="129" t="s">
        <v>328</v>
      </c>
      <c r="D40" s="129"/>
      <c r="E40" s="129" t="s">
        <v>364</v>
      </c>
      <c r="F40" s="72" t="s">
        <v>87</v>
      </c>
      <c r="G40" s="129" t="s">
        <v>369</v>
      </c>
      <c r="H40" s="129" t="s">
        <v>366</v>
      </c>
      <c r="I40" s="130" t="s">
        <v>168</v>
      </c>
      <c r="J40" s="133">
        <v>0</v>
      </c>
      <c r="K40" s="137">
        <v>0</v>
      </c>
      <c r="L40" s="135">
        <f>K40-J40</f>
        <v>0</v>
      </c>
    </row>
    <row r="41" spans="1:12" x14ac:dyDescent="0.35">
      <c r="A41" s="129" t="s">
        <v>346</v>
      </c>
      <c r="B41" s="129" t="s">
        <v>241</v>
      </c>
      <c r="C41" s="138" t="s">
        <v>350</v>
      </c>
      <c r="D41" s="129"/>
      <c r="E41" s="129" t="s">
        <v>362</v>
      </c>
      <c r="F41" s="129" t="s">
        <v>173</v>
      </c>
      <c r="G41" s="129" t="s">
        <v>369</v>
      </c>
    </row>
    <row r="42" spans="1:12" x14ac:dyDescent="0.35">
      <c r="A42" s="129" t="s">
        <v>346</v>
      </c>
      <c r="B42" s="129" t="s">
        <v>242</v>
      </c>
      <c r="C42" s="129" t="s">
        <v>350</v>
      </c>
      <c r="D42" s="129"/>
      <c r="E42" s="129" t="s">
        <v>362</v>
      </c>
      <c r="F42" s="129" t="s">
        <v>163</v>
      </c>
      <c r="G42" s="129">
        <v>1</v>
      </c>
    </row>
    <row r="43" spans="1:12" x14ac:dyDescent="0.35">
      <c r="E43" s="129" t="s">
        <v>362</v>
      </c>
      <c r="F43" s="129" t="s">
        <v>172</v>
      </c>
      <c r="G43" s="129">
        <v>1</v>
      </c>
    </row>
    <row r="44" spans="1:12" x14ac:dyDescent="0.35">
      <c r="E44" s="129" t="s">
        <v>362</v>
      </c>
      <c r="F44" s="129" t="s">
        <v>96</v>
      </c>
      <c r="G44" s="129">
        <v>1</v>
      </c>
    </row>
    <row r="45" spans="1:12" x14ac:dyDescent="0.35">
      <c r="E45" s="129" t="s">
        <v>364</v>
      </c>
      <c r="F45" s="72" t="s">
        <v>63</v>
      </c>
      <c r="G45" s="129" t="s">
        <v>672</v>
      </c>
    </row>
    <row r="46" spans="1:12" x14ac:dyDescent="0.35">
      <c r="E46" s="129" t="s">
        <v>362</v>
      </c>
      <c r="F46" s="129" t="s">
        <v>164</v>
      </c>
      <c r="G46" s="129" t="s">
        <v>328</v>
      </c>
      <c r="I46" s="129"/>
    </row>
    <row r="47" spans="1:12" x14ac:dyDescent="0.35">
      <c r="E47" s="129" t="s">
        <v>362</v>
      </c>
      <c r="F47" s="129" t="s">
        <v>110</v>
      </c>
      <c r="G47" s="129">
        <v>1</v>
      </c>
      <c r="I47" s="130" t="s">
        <v>366</v>
      </c>
    </row>
    <row r="48" spans="1:12" x14ac:dyDescent="0.35">
      <c r="E48" s="129" t="s">
        <v>362</v>
      </c>
      <c r="F48" s="129" t="s">
        <v>144</v>
      </c>
      <c r="G48" s="129">
        <v>1</v>
      </c>
    </row>
    <row r="49" spans="5:7" x14ac:dyDescent="0.35">
      <c r="E49" s="129" t="s">
        <v>362</v>
      </c>
      <c r="F49" s="129" t="s">
        <v>93</v>
      </c>
      <c r="G49" s="129" t="s">
        <v>284</v>
      </c>
    </row>
    <row r="50" spans="5:7" x14ac:dyDescent="0.35">
      <c r="G50" s="129"/>
    </row>
    <row r="54" spans="5:7" x14ac:dyDescent="0.35">
      <c r="F54" s="130" t="s">
        <v>366</v>
      </c>
    </row>
    <row r="55" spans="5:7" x14ac:dyDescent="0.35">
      <c r="E55" s="129"/>
      <c r="F55" s="129"/>
    </row>
    <row r="56" spans="5:7" x14ac:dyDescent="0.35">
      <c r="E56" s="129"/>
      <c r="F56" s="129"/>
      <c r="G56" s="129"/>
    </row>
    <row r="57" spans="5:7" x14ac:dyDescent="0.35">
      <c r="E57" s="129"/>
    </row>
  </sheetData>
  <sortState xmlns:xlrd2="http://schemas.microsoft.com/office/spreadsheetml/2017/richdata2" ref="I10:J40">
    <sortCondition descending="1" ref="J10:J40"/>
  </sortState>
  <mergeCells count="3">
    <mergeCell ref="A8:C8"/>
    <mergeCell ref="E8:G8"/>
    <mergeCell ref="I8:L8"/>
  </mergeCells>
  <conditionalFormatting sqref="L10:L4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scale="4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D99E2-5659-46D8-8283-27D3D3E18649}">
  <sheetPr>
    <pageSetUpPr fitToPage="1"/>
  </sheetPr>
  <dimension ref="A1:I64"/>
  <sheetViews>
    <sheetView zoomScaleNormal="100" workbookViewId="0"/>
  </sheetViews>
  <sheetFormatPr baseColWidth="10" defaultRowHeight="14.5" x14ac:dyDescent="0.35"/>
  <cols>
    <col min="1" max="1" width="31.1796875" bestFit="1" customWidth="1"/>
  </cols>
  <sheetData>
    <row r="1" spans="1:9" x14ac:dyDescent="0.35">
      <c r="A1" s="8" t="s">
        <v>220</v>
      </c>
      <c r="B1" t="s">
        <v>226</v>
      </c>
    </row>
    <row r="2" spans="1:9" x14ac:dyDescent="0.35">
      <c r="A2" s="8" t="s">
        <v>210</v>
      </c>
      <c r="B2" t="s">
        <v>227</v>
      </c>
    </row>
    <row r="3" spans="1:9" x14ac:dyDescent="0.35">
      <c r="A3" s="8" t="s">
        <v>211</v>
      </c>
      <c r="B3" t="s">
        <v>228</v>
      </c>
    </row>
    <row r="4" spans="1:9" x14ac:dyDescent="0.35">
      <c r="A4" s="8" t="s">
        <v>595</v>
      </c>
      <c r="B4" t="s">
        <v>596</v>
      </c>
    </row>
    <row r="5" spans="1:9" x14ac:dyDescent="0.35">
      <c r="A5" s="8" t="s">
        <v>212</v>
      </c>
      <c r="B5" s="10" t="s">
        <v>229</v>
      </c>
    </row>
    <row r="6" spans="1:9" x14ac:dyDescent="0.35">
      <c r="A6" s="8" t="s">
        <v>599</v>
      </c>
      <c r="B6" s="10"/>
    </row>
    <row r="7" spans="1:9" x14ac:dyDescent="0.35">
      <c r="A7" s="8"/>
      <c r="B7" s="10"/>
    </row>
    <row r="9" spans="1:9" x14ac:dyDescent="0.35">
      <c r="A9" s="8" t="s">
        <v>592</v>
      </c>
    </row>
    <row r="11" spans="1:9" ht="15" thickBot="1" x14ac:dyDescent="0.4"/>
    <row r="12" spans="1:9" ht="23" x14ac:dyDescent="0.35">
      <c r="A12" s="155" t="s">
        <v>0</v>
      </c>
      <c r="B12" s="1" t="s">
        <v>1</v>
      </c>
      <c r="C12" s="155" t="s">
        <v>3</v>
      </c>
      <c r="D12" s="155" t="s">
        <v>4</v>
      </c>
      <c r="E12" s="155" t="s">
        <v>5</v>
      </c>
      <c r="F12" s="155" t="s">
        <v>6</v>
      </c>
      <c r="G12" s="156" t="s">
        <v>7</v>
      </c>
      <c r="H12" s="144" t="s">
        <v>91</v>
      </c>
      <c r="I12" s="154" t="s">
        <v>225</v>
      </c>
    </row>
    <row r="13" spans="1:9" ht="23.5" thickBot="1" x14ac:dyDescent="0.4">
      <c r="A13" s="148"/>
      <c r="B13" s="2" t="s">
        <v>2</v>
      </c>
      <c r="C13" s="148"/>
      <c r="D13" s="148"/>
      <c r="E13" s="148"/>
      <c r="F13" s="148"/>
      <c r="G13" s="150"/>
      <c r="H13" s="144"/>
      <c r="I13" s="154"/>
    </row>
    <row r="14" spans="1:9" ht="15" thickBot="1" x14ac:dyDescent="0.4">
      <c r="A14" s="9" t="s">
        <v>8</v>
      </c>
      <c r="B14" s="4" t="s">
        <v>9</v>
      </c>
      <c r="C14" s="4">
        <v>314</v>
      </c>
      <c r="D14" s="4" t="s">
        <v>10</v>
      </c>
      <c r="E14" s="4" t="s">
        <v>10</v>
      </c>
      <c r="F14" s="4">
        <v>15</v>
      </c>
      <c r="G14" s="6">
        <v>318</v>
      </c>
      <c r="H14" s="7">
        <f>(C14/944)*100</f>
        <v>33.262711864406782</v>
      </c>
      <c r="I14" s="75">
        <f>(G14/944)*100</f>
        <v>33.686440677966104</v>
      </c>
    </row>
    <row r="15" spans="1:9" ht="15" thickBot="1" x14ac:dyDescent="0.4">
      <c r="A15" s="9" t="s">
        <v>11</v>
      </c>
      <c r="B15" s="4" t="s">
        <v>12</v>
      </c>
      <c r="C15" s="4">
        <v>311</v>
      </c>
      <c r="D15" s="4" t="s">
        <v>10</v>
      </c>
      <c r="E15" s="4" t="s">
        <v>10</v>
      </c>
      <c r="F15" s="4">
        <v>0</v>
      </c>
      <c r="G15" s="6">
        <v>311</v>
      </c>
      <c r="H15" s="7">
        <f t="shared" ref="H15:H35" si="0">(C15/944)*100</f>
        <v>32.944915254237287</v>
      </c>
      <c r="I15" s="75">
        <f t="shared" ref="I15:I35" si="1">(G15/944)*100</f>
        <v>32.944915254237287</v>
      </c>
    </row>
    <row r="16" spans="1:9" ht="15" thickBot="1" x14ac:dyDescent="0.4">
      <c r="A16" s="9" t="s">
        <v>13</v>
      </c>
      <c r="B16" s="4" t="s">
        <v>14</v>
      </c>
      <c r="C16" s="4">
        <v>165</v>
      </c>
      <c r="D16" s="4" t="s">
        <v>10</v>
      </c>
      <c r="E16" s="4" t="s">
        <v>10</v>
      </c>
      <c r="F16" s="4">
        <v>1</v>
      </c>
      <c r="G16" s="6">
        <v>166</v>
      </c>
      <c r="H16" s="7">
        <f t="shared" si="0"/>
        <v>17.478813559322035</v>
      </c>
      <c r="I16" s="75">
        <f t="shared" si="1"/>
        <v>17.584745762711865</v>
      </c>
    </row>
    <row r="17" spans="1:9" ht="15" thickBot="1" x14ac:dyDescent="0.4">
      <c r="A17" s="9" t="s">
        <v>15</v>
      </c>
      <c r="B17" s="4" t="s">
        <v>16</v>
      </c>
      <c r="C17" s="4">
        <v>221</v>
      </c>
      <c r="D17" s="4" t="s">
        <v>17</v>
      </c>
      <c r="E17" s="4" t="s">
        <v>18</v>
      </c>
      <c r="F17" s="4">
        <v>5</v>
      </c>
      <c r="G17" s="6">
        <v>225</v>
      </c>
      <c r="H17" s="7">
        <f t="shared" si="0"/>
        <v>23.41101694915254</v>
      </c>
      <c r="I17" s="75">
        <f t="shared" si="1"/>
        <v>23.834745762711865</v>
      </c>
    </row>
    <row r="18" spans="1:9" ht="15" thickBot="1" x14ac:dyDescent="0.4">
      <c r="A18" s="9" t="s">
        <v>19</v>
      </c>
      <c r="B18" s="4" t="s">
        <v>20</v>
      </c>
      <c r="C18" s="4">
        <v>100</v>
      </c>
      <c r="D18" s="4" t="s">
        <v>21</v>
      </c>
      <c r="E18" s="4" t="s">
        <v>22</v>
      </c>
      <c r="F18" s="4">
        <v>2</v>
      </c>
      <c r="G18" s="6">
        <v>102</v>
      </c>
      <c r="H18" s="7">
        <f t="shared" si="0"/>
        <v>10.59322033898305</v>
      </c>
      <c r="I18" s="75">
        <f t="shared" si="1"/>
        <v>10.805084745762713</v>
      </c>
    </row>
    <row r="19" spans="1:9" ht="15" thickBot="1" x14ac:dyDescent="0.4">
      <c r="A19" s="9" t="s">
        <v>23</v>
      </c>
      <c r="B19" s="4" t="s">
        <v>24</v>
      </c>
      <c r="C19" s="4">
        <v>124</v>
      </c>
      <c r="D19" s="4" t="s">
        <v>25</v>
      </c>
      <c r="E19" s="4" t="s">
        <v>26</v>
      </c>
      <c r="F19" s="4">
        <v>5</v>
      </c>
      <c r="G19" s="6">
        <v>127</v>
      </c>
      <c r="H19" s="7">
        <f t="shared" si="0"/>
        <v>13.135593220338984</v>
      </c>
      <c r="I19" s="75">
        <f t="shared" si="1"/>
        <v>13.453389830508474</v>
      </c>
    </row>
    <row r="20" spans="1:9" ht="15" thickBot="1" x14ac:dyDescent="0.4">
      <c r="A20" s="9" t="s">
        <v>27</v>
      </c>
      <c r="B20" s="4" t="s">
        <v>28</v>
      </c>
      <c r="C20" s="4">
        <v>73</v>
      </c>
      <c r="D20" s="4" t="s">
        <v>29</v>
      </c>
      <c r="E20" s="4" t="s">
        <v>30</v>
      </c>
      <c r="F20" s="4">
        <v>0</v>
      </c>
      <c r="G20" s="6">
        <v>73</v>
      </c>
      <c r="H20" s="7">
        <f t="shared" si="0"/>
        <v>7.7330508474576272</v>
      </c>
      <c r="I20" s="75">
        <f t="shared" si="1"/>
        <v>7.7330508474576272</v>
      </c>
    </row>
    <row r="21" spans="1:9" ht="15" thickBot="1" x14ac:dyDescent="0.4">
      <c r="A21" s="9" t="s">
        <v>31</v>
      </c>
      <c r="B21" s="4" t="s">
        <v>32</v>
      </c>
      <c r="C21" s="4">
        <v>60</v>
      </c>
      <c r="D21" s="4" t="s">
        <v>33</v>
      </c>
      <c r="E21" s="4" t="s">
        <v>34</v>
      </c>
      <c r="F21" s="4">
        <v>17</v>
      </c>
      <c r="G21" s="6">
        <v>67</v>
      </c>
      <c r="H21" s="7">
        <f t="shared" si="0"/>
        <v>6.3559322033898304</v>
      </c>
      <c r="I21" s="75">
        <f t="shared" si="1"/>
        <v>7.0974576271186445</v>
      </c>
    </row>
    <row r="22" spans="1:9" ht="15" thickBot="1" x14ac:dyDescent="0.4">
      <c r="A22" s="9" t="s">
        <v>35</v>
      </c>
      <c r="B22" s="4" t="s">
        <v>36</v>
      </c>
      <c r="C22" s="4">
        <v>72</v>
      </c>
      <c r="D22" s="4" t="s">
        <v>37</v>
      </c>
      <c r="E22" s="4" t="s">
        <v>38</v>
      </c>
      <c r="F22" s="4">
        <v>3</v>
      </c>
      <c r="G22" s="6">
        <v>75</v>
      </c>
      <c r="H22" s="7">
        <f t="shared" si="0"/>
        <v>7.6271186440677967</v>
      </c>
      <c r="I22" s="75">
        <f t="shared" si="1"/>
        <v>7.9449152542372881</v>
      </c>
    </row>
    <row r="23" spans="1:9" ht="15" thickBot="1" x14ac:dyDescent="0.4">
      <c r="A23" s="9" t="s">
        <v>39</v>
      </c>
      <c r="B23" s="4" t="s">
        <v>40</v>
      </c>
      <c r="C23" s="4">
        <v>71</v>
      </c>
      <c r="D23" s="4" t="s">
        <v>41</v>
      </c>
      <c r="E23" s="4" t="s">
        <v>42</v>
      </c>
      <c r="F23" s="4">
        <v>7</v>
      </c>
      <c r="G23" s="6">
        <v>77</v>
      </c>
      <c r="H23" s="7">
        <f t="shared" si="0"/>
        <v>7.5211864406779654</v>
      </c>
      <c r="I23" s="75">
        <f t="shared" si="1"/>
        <v>8.1567796610169498</v>
      </c>
    </row>
    <row r="24" spans="1:9" ht="15" thickBot="1" x14ac:dyDescent="0.4">
      <c r="A24" s="9" t="s">
        <v>43</v>
      </c>
      <c r="B24" s="4" t="s">
        <v>44</v>
      </c>
      <c r="C24" s="4">
        <v>52</v>
      </c>
      <c r="D24" s="4" t="s">
        <v>45</v>
      </c>
      <c r="E24" s="4" t="s">
        <v>46</v>
      </c>
      <c r="F24" s="4">
        <v>45</v>
      </c>
      <c r="G24" s="6">
        <v>95</v>
      </c>
      <c r="H24" s="7">
        <f t="shared" si="0"/>
        <v>5.508474576271186</v>
      </c>
      <c r="I24" s="75">
        <f t="shared" si="1"/>
        <v>10.063559322033898</v>
      </c>
    </row>
    <row r="25" spans="1:9" ht="15" thickBot="1" x14ac:dyDescent="0.4">
      <c r="A25" s="9" t="s">
        <v>47</v>
      </c>
      <c r="B25" s="4" t="s">
        <v>48</v>
      </c>
      <c r="C25" s="4">
        <v>36</v>
      </c>
      <c r="D25" s="4" t="s">
        <v>49</v>
      </c>
      <c r="E25" s="4" t="s">
        <v>50</v>
      </c>
      <c r="F25" s="4">
        <v>0</v>
      </c>
      <c r="G25" s="6">
        <v>36</v>
      </c>
      <c r="H25" s="7">
        <f t="shared" si="0"/>
        <v>3.8135593220338984</v>
      </c>
      <c r="I25" s="75">
        <f t="shared" si="1"/>
        <v>3.8135593220338984</v>
      </c>
    </row>
    <row r="26" spans="1:9" ht="15" thickBot="1" x14ac:dyDescent="0.4">
      <c r="A26" s="9" t="s">
        <v>51</v>
      </c>
      <c r="B26" s="4" t="s">
        <v>52</v>
      </c>
      <c r="C26" s="4">
        <v>48</v>
      </c>
      <c r="D26" s="4" t="s">
        <v>53</v>
      </c>
      <c r="E26" s="4" t="s">
        <v>54</v>
      </c>
      <c r="F26" s="4">
        <v>0</v>
      </c>
      <c r="G26" s="6">
        <v>48</v>
      </c>
      <c r="H26" s="7">
        <f t="shared" si="0"/>
        <v>5.0847457627118651</v>
      </c>
      <c r="I26" s="75">
        <f t="shared" si="1"/>
        <v>5.0847457627118651</v>
      </c>
    </row>
    <row r="27" spans="1:9" ht="15" thickBot="1" x14ac:dyDescent="0.4">
      <c r="A27" s="9" t="s">
        <v>55</v>
      </c>
      <c r="B27" s="4" t="s">
        <v>56</v>
      </c>
      <c r="C27" s="4">
        <v>37</v>
      </c>
      <c r="D27" s="4" t="s">
        <v>57</v>
      </c>
      <c r="E27" s="4" t="s">
        <v>58</v>
      </c>
      <c r="F27" s="4">
        <v>0</v>
      </c>
      <c r="G27" s="6">
        <v>37</v>
      </c>
      <c r="H27" s="7">
        <f t="shared" si="0"/>
        <v>3.9194915254237288</v>
      </c>
      <c r="I27" s="75">
        <f t="shared" si="1"/>
        <v>3.9194915254237288</v>
      </c>
    </row>
    <row r="28" spans="1:9" ht="15" thickBot="1" x14ac:dyDescent="0.4">
      <c r="A28" s="9" t="s">
        <v>59</v>
      </c>
      <c r="B28" s="4" t="s">
        <v>60</v>
      </c>
      <c r="C28" s="4">
        <v>24</v>
      </c>
      <c r="D28" s="4" t="s">
        <v>61</v>
      </c>
      <c r="E28" s="4" t="s">
        <v>62</v>
      </c>
      <c r="F28" s="4">
        <v>4</v>
      </c>
      <c r="G28" s="6">
        <v>27</v>
      </c>
      <c r="H28" s="7">
        <f t="shared" si="0"/>
        <v>2.5423728813559325</v>
      </c>
      <c r="I28" s="75">
        <f t="shared" si="1"/>
        <v>2.8601694915254239</v>
      </c>
    </row>
    <row r="29" spans="1:9" ht="15" thickBot="1" x14ac:dyDescent="0.4">
      <c r="A29" s="9" t="s">
        <v>63</v>
      </c>
      <c r="B29" s="4" t="s">
        <v>64</v>
      </c>
      <c r="C29" s="4">
        <v>45</v>
      </c>
      <c r="D29" s="4" t="s">
        <v>65</v>
      </c>
      <c r="E29" s="4" t="s">
        <v>66</v>
      </c>
      <c r="F29" s="4">
        <v>0</v>
      </c>
      <c r="G29" s="6">
        <v>45</v>
      </c>
      <c r="H29" s="7">
        <f t="shared" si="0"/>
        <v>4.7669491525423728</v>
      </c>
      <c r="I29" s="75">
        <f t="shared" si="1"/>
        <v>4.7669491525423728</v>
      </c>
    </row>
    <row r="30" spans="1:9" ht="15" thickBot="1" x14ac:dyDescent="0.4">
      <c r="A30" s="9" t="s">
        <v>67</v>
      </c>
      <c r="B30" s="4" t="s">
        <v>68</v>
      </c>
      <c r="C30" s="4">
        <v>24</v>
      </c>
      <c r="D30" s="4" t="s">
        <v>69</v>
      </c>
      <c r="E30" s="4" t="s">
        <v>70</v>
      </c>
      <c r="F30" s="4">
        <v>0</v>
      </c>
      <c r="G30" s="6">
        <v>24</v>
      </c>
      <c r="H30" s="7">
        <f t="shared" si="0"/>
        <v>2.5423728813559325</v>
      </c>
      <c r="I30" s="75">
        <f t="shared" si="1"/>
        <v>2.5423728813559325</v>
      </c>
    </row>
    <row r="31" spans="1:9" ht="15" thickBot="1" x14ac:dyDescent="0.4">
      <c r="A31" s="9" t="s">
        <v>71</v>
      </c>
      <c r="B31" s="4" t="s">
        <v>72</v>
      </c>
      <c r="C31" s="4">
        <v>23</v>
      </c>
      <c r="D31" s="4" t="s">
        <v>73</v>
      </c>
      <c r="E31" s="4" t="s">
        <v>74</v>
      </c>
      <c r="F31" s="4">
        <v>4</v>
      </c>
      <c r="G31" s="6">
        <v>26</v>
      </c>
      <c r="H31" s="7">
        <f t="shared" si="0"/>
        <v>2.4364406779661016</v>
      </c>
      <c r="I31" s="75">
        <f t="shared" si="1"/>
        <v>2.754237288135593</v>
      </c>
    </row>
    <row r="32" spans="1:9" ht="15" thickBot="1" x14ac:dyDescent="0.4">
      <c r="A32" s="9" t="s">
        <v>75</v>
      </c>
      <c r="B32" s="4" t="s">
        <v>76</v>
      </c>
      <c r="C32" s="4">
        <v>28</v>
      </c>
      <c r="D32" s="4" t="s">
        <v>77</v>
      </c>
      <c r="E32" s="4" t="s">
        <v>78</v>
      </c>
      <c r="F32" s="4">
        <v>0</v>
      </c>
      <c r="G32" s="6">
        <v>28</v>
      </c>
      <c r="H32" s="7">
        <f t="shared" si="0"/>
        <v>2.9661016949152543</v>
      </c>
      <c r="I32" s="75">
        <f t="shared" si="1"/>
        <v>2.9661016949152543</v>
      </c>
    </row>
    <row r="33" spans="1:9" ht="15" thickBot="1" x14ac:dyDescent="0.4">
      <c r="A33" s="9" t="s">
        <v>79</v>
      </c>
      <c r="B33" s="4" t="s">
        <v>80</v>
      </c>
      <c r="C33" s="4">
        <v>38</v>
      </c>
      <c r="D33" s="4" t="s">
        <v>81</v>
      </c>
      <c r="E33" s="4" t="s">
        <v>82</v>
      </c>
      <c r="F33" s="4">
        <v>2</v>
      </c>
      <c r="G33" s="6">
        <v>40</v>
      </c>
      <c r="H33" s="7">
        <f t="shared" si="0"/>
        <v>4.0254237288135588</v>
      </c>
      <c r="I33" s="75">
        <f t="shared" si="1"/>
        <v>4.2372881355932197</v>
      </c>
    </row>
    <row r="34" spans="1:9" ht="15" thickBot="1" x14ac:dyDescent="0.4">
      <c r="A34" s="9" t="s">
        <v>83</v>
      </c>
      <c r="B34" s="4" t="s">
        <v>84</v>
      </c>
      <c r="C34" s="4">
        <v>24</v>
      </c>
      <c r="D34" s="4" t="s">
        <v>85</v>
      </c>
      <c r="E34" s="4" t="s">
        <v>86</v>
      </c>
      <c r="F34" s="4">
        <v>0</v>
      </c>
      <c r="G34" s="6">
        <v>24</v>
      </c>
      <c r="H34" s="7">
        <f t="shared" si="0"/>
        <v>2.5423728813559325</v>
      </c>
      <c r="I34" s="75">
        <f t="shared" si="1"/>
        <v>2.5423728813559325</v>
      </c>
    </row>
    <row r="35" spans="1:9" ht="15" thickBot="1" x14ac:dyDescent="0.4">
      <c r="A35" s="9" t="s">
        <v>87</v>
      </c>
      <c r="B35" s="4" t="s">
        <v>88</v>
      </c>
      <c r="C35" s="4">
        <v>22</v>
      </c>
      <c r="D35" s="4" t="s">
        <v>89</v>
      </c>
      <c r="E35" s="4" t="s">
        <v>90</v>
      </c>
      <c r="F35" s="4">
        <v>18</v>
      </c>
      <c r="G35" s="6">
        <v>40</v>
      </c>
      <c r="H35" s="7">
        <f t="shared" si="0"/>
        <v>2.3305084745762712</v>
      </c>
      <c r="I35" s="75">
        <f t="shared" si="1"/>
        <v>4.2372881355932197</v>
      </c>
    </row>
    <row r="39" spans="1:9" ht="15" thickBot="1" x14ac:dyDescent="0.4"/>
    <row r="40" spans="1:9" ht="15" thickBot="1" x14ac:dyDescent="0.4">
      <c r="A40" s="151" t="s">
        <v>591</v>
      </c>
      <c r="B40" s="152"/>
      <c r="C40" s="152"/>
      <c r="D40" s="152"/>
      <c r="E40" s="152"/>
      <c r="F40" s="152"/>
      <c r="G40" s="152"/>
      <c r="H40" s="153"/>
    </row>
    <row r="41" spans="1:9" ht="23" x14ac:dyDescent="0.35">
      <c r="A41" s="145" t="s">
        <v>0</v>
      </c>
      <c r="B41" s="76" t="s">
        <v>1</v>
      </c>
      <c r="C41" s="147" t="s">
        <v>3</v>
      </c>
      <c r="D41" s="147" t="s">
        <v>4</v>
      </c>
      <c r="E41" s="147" t="s">
        <v>5</v>
      </c>
      <c r="F41" s="147" t="s">
        <v>6</v>
      </c>
      <c r="G41" s="149" t="s">
        <v>7</v>
      </c>
      <c r="H41" s="143" t="s">
        <v>91</v>
      </c>
    </row>
    <row r="42" spans="1:9" ht="23.5" thickBot="1" x14ac:dyDescent="0.4">
      <c r="A42" s="146"/>
      <c r="B42" s="2" t="s">
        <v>2</v>
      </c>
      <c r="C42" s="148"/>
      <c r="D42" s="148"/>
      <c r="E42" s="148"/>
      <c r="F42" s="148"/>
      <c r="G42" s="150"/>
      <c r="H42" s="144"/>
    </row>
    <row r="43" spans="1:9" ht="21.75" customHeight="1" thickBot="1" x14ac:dyDescent="0.4">
      <c r="A43" s="3" t="s">
        <v>8</v>
      </c>
      <c r="B43" s="4" t="s">
        <v>9</v>
      </c>
      <c r="C43" s="4">
        <v>314</v>
      </c>
      <c r="D43" s="4" t="s">
        <v>10</v>
      </c>
      <c r="E43" s="4" t="s">
        <v>10</v>
      </c>
      <c r="F43" s="4">
        <v>15</v>
      </c>
      <c r="G43" s="6">
        <v>318</v>
      </c>
      <c r="H43" s="7">
        <f t="shared" ref="H43:H64" si="2">(C43/944)*100</f>
        <v>33.262711864406782</v>
      </c>
    </row>
    <row r="44" spans="1:9" ht="15" thickBot="1" x14ac:dyDescent="0.4">
      <c r="A44" s="3" t="s">
        <v>11</v>
      </c>
      <c r="B44" s="4" t="s">
        <v>12</v>
      </c>
      <c r="C44" s="4">
        <v>311</v>
      </c>
      <c r="D44" s="4" t="s">
        <v>10</v>
      </c>
      <c r="E44" s="4" t="s">
        <v>10</v>
      </c>
      <c r="F44" s="4">
        <v>0</v>
      </c>
      <c r="G44" s="6">
        <v>311</v>
      </c>
      <c r="H44" s="7">
        <f t="shared" si="2"/>
        <v>32.944915254237287</v>
      </c>
    </row>
    <row r="45" spans="1:9" ht="15" thickBot="1" x14ac:dyDescent="0.4">
      <c r="A45" s="3" t="s">
        <v>15</v>
      </c>
      <c r="B45" s="4" t="s">
        <v>16</v>
      </c>
      <c r="C45" s="4">
        <v>221</v>
      </c>
      <c r="D45" s="4" t="s">
        <v>17</v>
      </c>
      <c r="E45" s="4" t="s">
        <v>18</v>
      </c>
      <c r="F45" s="4">
        <v>5</v>
      </c>
      <c r="G45" s="6">
        <v>225</v>
      </c>
      <c r="H45" s="7">
        <f t="shared" si="2"/>
        <v>23.41101694915254</v>
      </c>
    </row>
    <row r="46" spans="1:9" ht="15" thickBot="1" x14ac:dyDescent="0.4">
      <c r="A46" s="3" t="s">
        <v>13</v>
      </c>
      <c r="B46" s="4" t="s">
        <v>14</v>
      </c>
      <c r="C46" s="4">
        <v>165</v>
      </c>
      <c r="D46" s="4" t="s">
        <v>10</v>
      </c>
      <c r="E46" s="4" t="s">
        <v>10</v>
      </c>
      <c r="F46" s="4">
        <v>1</v>
      </c>
      <c r="G46" s="6">
        <v>166</v>
      </c>
      <c r="H46" s="7">
        <f t="shared" si="2"/>
        <v>17.478813559322035</v>
      </c>
    </row>
    <row r="47" spans="1:9" ht="15" thickBot="1" x14ac:dyDescent="0.4">
      <c r="A47" s="3" t="s">
        <v>23</v>
      </c>
      <c r="B47" s="4" t="s">
        <v>24</v>
      </c>
      <c r="C47" s="4">
        <v>124</v>
      </c>
      <c r="D47" s="4" t="s">
        <v>25</v>
      </c>
      <c r="E47" s="4" t="s">
        <v>26</v>
      </c>
      <c r="F47" s="4">
        <v>5</v>
      </c>
      <c r="G47" s="6">
        <v>127</v>
      </c>
      <c r="H47" s="7">
        <f t="shared" si="2"/>
        <v>13.135593220338984</v>
      </c>
    </row>
    <row r="48" spans="1:9" ht="15" thickBot="1" x14ac:dyDescent="0.4">
      <c r="A48" s="3" t="s">
        <v>19</v>
      </c>
      <c r="B48" s="4" t="s">
        <v>20</v>
      </c>
      <c r="C48" s="4">
        <v>100</v>
      </c>
      <c r="D48" s="4" t="s">
        <v>21</v>
      </c>
      <c r="E48" s="4" t="s">
        <v>22</v>
      </c>
      <c r="F48" s="4">
        <v>2</v>
      </c>
      <c r="G48" s="6">
        <v>102</v>
      </c>
      <c r="H48" s="7">
        <f t="shared" si="2"/>
        <v>10.59322033898305</v>
      </c>
    </row>
    <row r="49" spans="1:8" ht="15" thickBot="1" x14ac:dyDescent="0.4">
      <c r="A49" s="3" t="s">
        <v>27</v>
      </c>
      <c r="B49" s="4" t="s">
        <v>28</v>
      </c>
      <c r="C49" s="4">
        <v>73</v>
      </c>
      <c r="D49" s="4" t="s">
        <v>29</v>
      </c>
      <c r="E49" s="4" t="s">
        <v>30</v>
      </c>
      <c r="F49" s="4">
        <v>0</v>
      </c>
      <c r="G49" s="6">
        <v>73</v>
      </c>
      <c r="H49" s="7">
        <f t="shared" si="2"/>
        <v>7.7330508474576272</v>
      </c>
    </row>
    <row r="50" spans="1:8" ht="15" thickBot="1" x14ac:dyDescent="0.4">
      <c r="A50" s="3" t="s">
        <v>35</v>
      </c>
      <c r="B50" s="4" t="s">
        <v>36</v>
      </c>
      <c r="C50" s="4">
        <v>72</v>
      </c>
      <c r="D50" s="4" t="s">
        <v>37</v>
      </c>
      <c r="E50" s="4" t="s">
        <v>38</v>
      </c>
      <c r="F50" s="4">
        <v>3</v>
      </c>
      <c r="G50" s="6">
        <v>75</v>
      </c>
      <c r="H50" s="7">
        <f t="shared" si="2"/>
        <v>7.6271186440677967</v>
      </c>
    </row>
    <row r="51" spans="1:8" ht="15" thickBot="1" x14ac:dyDescent="0.4">
      <c r="A51" s="3" t="s">
        <v>39</v>
      </c>
      <c r="B51" s="4" t="s">
        <v>40</v>
      </c>
      <c r="C51" s="4">
        <v>71</v>
      </c>
      <c r="D51" s="4" t="s">
        <v>41</v>
      </c>
      <c r="E51" s="4" t="s">
        <v>42</v>
      </c>
      <c r="F51" s="4">
        <v>7</v>
      </c>
      <c r="G51" s="6">
        <v>77</v>
      </c>
      <c r="H51" s="7">
        <f t="shared" si="2"/>
        <v>7.5211864406779654</v>
      </c>
    </row>
    <row r="52" spans="1:8" ht="15" thickBot="1" x14ac:dyDescent="0.4">
      <c r="A52" s="3" t="s">
        <v>31</v>
      </c>
      <c r="B52" s="4" t="s">
        <v>32</v>
      </c>
      <c r="C52" s="4">
        <v>60</v>
      </c>
      <c r="D52" s="4" t="s">
        <v>33</v>
      </c>
      <c r="E52" s="4" t="s">
        <v>34</v>
      </c>
      <c r="F52" s="4">
        <v>17</v>
      </c>
      <c r="G52" s="6">
        <v>67</v>
      </c>
      <c r="H52" s="7">
        <f t="shared" si="2"/>
        <v>6.3559322033898304</v>
      </c>
    </row>
    <row r="53" spans="1:8" ht="15" thickBot="1" x14ac:dyDescent="0.4">
      <c r="A53" s="3" t="s">
        <v>43</v>
      </c>
      <c r="B53" s="4" t="s">
        <v>44</v>
      </c>
      <c r="C53" s="4">
        <v>52</v>
      </c>
      <c r="D53" s="4" t="s">
        <v>45</v>
      </c>
      <c r="E53" s="4" t="s">
        <v>46</v>
      </c>
      <c r="F53" s="4">
        <v>45</v>
      </c>
      <c r="G53" s="6">
        <v>95</v>
      </c>
      <c r="H53" s="7">
        <f t="shared" si="2"/>
        <v>5.508474576271186</v>
      </c>
    </row>
    <row r="54" spans="1:8" ht="15" thickBot="1" x14ac:dyDescent="0.4">
      <c r="A54" s="3" t="s">
        <v>51</v>
      </c>
      <c r="B54" s="4" t="s">
        <v>52</v>
      </c>
      <c r="C54" s="4">
        <v>48</v>
      </c>
      <c r="D54" s="4" t="s">
        <v>53</v>
      </c>
      <c r="E54" s="4" t="s">
        <v>54</v>
      </c>
      <c r="F54" s="4">
        <v>0</v>
      </c>
      <c r="G54" s="6">
        <v>48</v>
      </c>
      <c r="H54" s="7">
        <f t="shared" si="2"/>
        <v>5.0847457627118651</v>
      </c>
    </row>
    <row r="55" spans="1:8" ht="15" thickBot="1" x14ac:dyDescent="0.4">
      <c r="A55" s="3" t="s">
        <v>63</v>
      </c>
      <c r="B55" s="4" t="s">
        <v>64</v>
      </c>
      <c r="C55" s="4">
        <v>45</v>
      </c>
      <c r="D55" s="4" t="s">
        <v>65</v>
      </c>
      <c r="E55" s="4" t="s">
        <v>66</v>
      </c>
      <c r="F55" s="4">
        <v>0</v>
      </c>
      <c r="G55" s="6">
        <v>45</v>
      </c>
      <c r="H55" s="7">
        <f t="shared" si="2"/>
        <v>4.7669491525423728</v>
      </c>
    </row>
    <row r="56" spans="1:8" ht="15" thickBot="1" x14ac:dyDescent="0.4">
      <c r="A56" s="3" t="s">
        <v>79</v>
      </c>
      <c r="B56" s="4" t="s">
        <v>80</v>
      </c>
      <c r="C56" s="4">
        <v>38</v>
      </c>
      <c r="D56" s="4" t="s">
        <v>81</v>
      </c>
      <c r="E56" s="4" t="s">
        <v>82</v>
      </c>
      <c r="F56" s="4">
        <v>2</v>
      </c>
      <c r="G56" s="6">
        <v>40</v>
      </c>
      <c r="H56" s="7">
        <f t="shared" si="2"/>
        <v>4.0254237288135588</v>
      </c>
    </row>
    <row r="57" spans="1:8" ht="15" thickBot="1" x14ac:dyDescent="0.4">
      <c r="A57" s="3" t="s">
        <v>55</v>
      </c>
      <c r="B57" s="4" t="s">
        <v>56</v>
      </c>
      <c r="C57" s="4">
        <v>37</v>
      </c>
      <c r="D57" s="4" t="s">
        <v>57</v>
      </c>
      <c r="E57" s="4" t="s">
        <v>58</v>
      </c>
      <c r="F57" s="4">
        <v>0</v>
      </c>
      <c r="G57" s="6">
        <v>37</v>
      </c>
      <c r="H57" s="7">
        <f t="shared" si="2"/>
        <v>3.9194915254237288</v>
      </c>
    </row>
    <row r="58" spans="1:8" ht="15" thickBot="1" x14ac:dyDescent="0.4">
      <c r="A58" s="3" t="s">
        <v>47</v>
      </c>
      <c r="B58" s="4" t="s">
        <v>48</v>
      </c>
      <c r="C58" s="4">
        <v>36</v>
      </c>
      <c r="D58" s="4" t="s">
        <v>49</v>
      </c>
      <c r="E58" s="4" t="s">
        <v>50</v>
      </c>
      <c r="F58" s="4">
        <v>0</v>
      </c>
      <c r="G58" s="6">
        <v>36</v>
      </c>
      <c r="H58" s="7">
        <f t="shared" si="2"/>
        <v>3.8135593220338984</v>
      </c>
    </row>
    <row r="59" spans="1:8" ht="15" thickBot="1" x14ac:dyDescent="0.4">
      <c r="A59" s="3" t="s">
        <v>75</v>
      </c>
      <c r="B59" s="4" t="s">
        <v>76</v>
      </c>
      <c r="C59" s="4">
        <v>28</v>
      </c>
      <c r="D59" s="4" t="s">
        <v>77</v>
      </c>
      <c r="E59" s="4" t="s">
        <v>78</v>
      </c>
      <c r="F59" s="4">
        <v>0</v>
      </c>
      <c r="G59" s="6">
        <v>28</v>
      </c>
      <c r="H59" s="7">
        <f t="shared" si="2"/>
        <v>2.9661016949152543</v>
      </c>
    </row>
    <row r="60" spans="1:8" ht="15" thickBot="1" x14ac:dyDescent="0.4">
      <c r="A60" s="3" t="s">
        <v>59</v>
      </c>
      <c r="B60" s="4" t="s">
        <v>60</v>
      </c>
      <c r="C60" s="4">
        <v>24</v>
      </c>
      <c r="D60" s="4" t="s">
        <v>61</v>
      </c>
      <c r="E60" s="4" t="s">
        <v>62</v>
      </c>
      <c r="F60" s="4">
        <v>4</v>
      </c>
      <c r="G60" s="6">
        <v>27</v>
      </c>
      <c r="H60" s="7">
        <f t="shared" si="2"/>
        <v>2.5423728813559325</v>
      </c>
    </row>
    <row r="61" spans="1:8" ht="15" thickBot="1" x14ac:dyDescent="0.4">
      <c r="A61" s="3" t="s">
        <v>67</v>
      </c>
      <c r="B61" s="4" t="s">
        <v>68</v>
      </c>
      <c r="C61" s="4">
        <v>24</v>
      </c>
      <c r="D61" s="4" t="s">
        <v>69</v>
      </c>
      <c r="E61" s="4" t="s">
        <v>70</v>
      </c>
      <c r="F61" s="4">
        <v>0</v>
      </c>
      <c r="G61" s="6">
        <v>24</v>
      </c>
      <c r="H61" s="7">
        <f t="shared" si="2"/>
        <v>2.5423728813559325</v>
      </c>
    </row>
    <row r="62" spans="1:8" ht="15" thickBot="1" x14ac:dyDescent="0.4">
      <c r="A62" s="3" t="s">
        <v>83</v>
      </c>
      <c r="B62" s="4" t="s">
        <v>84</v>
      </c>
      <c r="C62" s="4">
        <v>24</v>
      </c>
      <c r="D62" s="4" t="s">
        <v>85</v>
      </c>
      <c r="E62" s="4" t="s">
        <v>86</v>
      </c>
      <c r="F62" s="4">
        <v>0</v>
      </c>
      <c r="G62" s="6">
        <v>24</v>
      </c>
      <c r="H62" s="7">
        <f t="shared" si="2"/>
        <v>2.5423728813559325</v>
      </c>
    </row>
    <row r="63" spans="1:8" ht="15" thickBot="1" x14ac:dyDescent="0.4">
      <c r="A63" s="3" t="s">
        <v>71</v>
      </c>
      <c r="B63" s="4" t="s">
        <v>72</v>
      </c>
      <c r="C63" s="4">
        <v>23</v>
      </c>
      <c r="D63" s="4" t="s">
        <v>73</v>
      </c>
      <c r="E63" s="4" t="s">
        <v>74</v>
      </c>
      <c r="F63" s="4">
        <v>4</v>
      </c>
      <c r="G63" s="6">
        <v>26</v>
      </c>
      <c r="H63" s="7">
        <f t="shared" si="2"/>
        <v>2.4364406779661016</v>
      </c>
    </row>
    <row r="64" spans="1:8" ht="15" thickBot="1" x14ac:dyDescent="0.4">
      <c r="A64" s="3" t="s">
        <v>87</v>
      </c>
      <c r="B64" s="4" t="s">
        <v>88</v>
      </c>
      <c r="C64" s="4">
        <v>22</v>
      </c>
      <c r="D64" s="4" t="s">
        <v>89</v>
      </c>
      <c r="E64" s="4" t="s">
        <v>90</v>
      </c>
      <c r="F64" s="4">
        <v>18</v>
      </c>
      <c r="G64" s="6">
        <v>40</v>
      </c>
      <c r="H64" s="7">
        <f t="shared" si="2"/>
        <v>2.3305084745762712</v>
      </c>
    </row>
  </sheetData>
  <mergeCells count="16">
    <mergeCell ref="A40:H40"/>
    <mergeCell ref="H12:H13"/>
    <mergeCell ref="I12:I13"/>
    <mergeCell ref="A12:A13"/>
    <mergeCell ref="C12:C13"/>
    <mergeCell ref="D12:D13"/>
    <mergeCell ref="E12:E13"/>
    <mergeCell ref="F12:F13"/>
    <mergeCell ref="G12:G13"/>
    <mergeCell ref="H41:H42"/>
    <mergeCell ref="A41:A42"/>
    <mergeCell ref="C41:C42"/>
    <mergeCell ref="D41:D42"/>
    <mergeCell ref="E41:E42"/>
    <mergeCell ref="F41:F42"/>
    <mergeCell ref="G41:G42"/>
  </mergeCells>
  <pageMargins left="0.7" right="0.7" top="0.78740157499999996" bottom="0.78740157499999996" header="0.3" footer="0.3"/>
  <pageSetup paperSize="9" scale="47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44176-37C1-4B73-AD9F-CFDC92784413}">
  <sheetPr>
    <pageSetUpPr fitToPage="1"/>
  </sheetPr>
  <dimension ref="A1:V72"/>
  <sheetViews>
    <sheetView zoomScaleNormal="100" workbookViewId="0">
      <selection activeCell="A11" sqref="A11"/>
    </sheetView>
  </sheetViews>
  <sheetFormatPr baseColWidth="10" defaultRowHeight="14.5" x14ac:dyDescent="0.35"/>
  <cols>
    <col min="1" max="1" width="31.1796875" bestFit="1" customWidth="1"/>
    <col min="3" max="3" width="17.453125" customWidth="1"/>
    <col min="4" max="4" width="19.453125" customWidth="1"/>
    <col min="5" max="5" width="16.26953125" customWidth="1"/>
    <col min="6" max="6" width="15.453125" customWidth="1"/>
    <col min="16" max="16" width="31.26953125" bestFit="1" customWidth="1"/>
    <col min="20" max="20" width="31.26953125" bestFit="1" customWidth="1"/>
  </cols>
  <sheetData>
    <row r="1" spans="1:12" x14ac:dyDescent="0.35">
      <c r="A1" s="8" t="s">
        <v>220</v>
      </c>
      <c r="B1" t="s">
        <v>208</v>
      </c>
    </row>
    <row r="2" spans="1:12" x14ac:dyDescent="0.35">
      <c r="A2" s="8" t="s">
        <v>210</v>
      </c>
      <c r="B2" t="s">
        <v>223</v>
      </c>
    </row>
    <row r="3" spans="1:12" x14ac:dyDescent="0.35">
      <c r="A3" s="8" t="s">
        <v>211</v>
      </c>
      <c r="B3" t="s">
        <v>209</v>
      </c>
    </row>
    <row r="4" spans="1:12" x14ac:dyDescent="0.35">
      <c r="A4" s="8" t="s">
        <v>595</v>
      </c>
      <c r="B4" t="s">
        <v>598</v>
      </c>
    </row>
    <row r="5" spans="1:12" x14ac:dyDescent="0.35">
      <c r="A5" s="8" t="s">
        <v>212</v>
      </c>
      <c r="B5" t="s">
        <v>213</v>
      </c>
    </row>
    <row r="6" spans="1:12" x14ac:dyDescent="0.35">
      <c r="A6" s="8" t="s">
        <v>645</v>
      </c>
    </row>
    <row r="7" spans="1:12" x14ac:dyDescent="0.35">
      <c r="A7" s="8"/>
    </row>
    <row r="8" spans="1:12" x14ac:dyDescent="0.35">
      <c r="A8" s="8"/>
    </row>
    <row r="9" spans="1:12" x14ac:dyDescent="0.35">
      <c r="A9" s="8" t="s">
        <v>593</v>
      </c>
    </row>
    <row r="10" spans="1:12" x14ac:dyDescent="0.35">
      <c r="A10" s="8"/>
    </row>
    <row r="11" spans="1:12" x14ac:dyDescent="0.35">
      <c r="A11" s="8"/>
    </row>
    <row r="12" spans="1:12" x14ac:dyDescent="0.35">
      <c r="A12" s="8"/>
    </row>
    <row r="13" spans="1:12" x14ac:dyDescent="0.35">
      <c r="A13" s="8"/>
    </row>
    <row r="14" spans="1:12" ht="96" customHeight="1" x14ac:dyDescent="0.35">
      <c r="A14" s="119" t="s">
        <v>214</v>
      </c>
      <c r="B14" s="119" t="s">
        <v>215</v>
      </c>
      <c r="C14" s="47" t="s">
        <v>216</v>
      </c>
      <c r="D14" s="120" t="s">
        <v>217</v>
      </c>
      <c r="E14" s="120" t="s">
        <v>218</v>
      </c>
      <c r="F14" s="120" t="s">
        <v>219</v>
      </c>
      <c r="K14" s="14"/>
      <c r="L14" s="14"/>
    </row>
    <row r="15" spans="1:12" x14ac:dyDescent="0.35">
      <c r="A15" s="121" t="s">
        <v>97</v>
      </c>
      <c r="B15" s="122" t="s">
        <v>39</v>
      </c>
      <c r="C15" s="123" t="s">
        <v>98</v>
      </c>
      <c r="D15" s="122" t="s">
        <v>99</v>
      </c>
      <c r="E15" s="122" t="s">
        <v>100</v>
      </c>
      <c r="F15" s="122" t="s">
        <v>101</v>
      </c>
    </row>
    <row r="16" spans="1:12" x14ac:dyDescent="0.35">
      <c r="A16" s="121"/>
      <c r="B16" s="122" t="s">
        <v>102</v>
      </c>
      <c r="C16" s="123" t="s">
        <v>103</v>
      </c>
      <c r="D16" s="122" t="s">
        <v>104</v>
      </c>
      <c r="E16" s="122" t="s">
        <v>105</v>
      </c>
      <c r="F16" s="122" t="s">
        <v>106</v>
      </c>
      <c r="L16" s="11"/>
    </row>
    <row r="17" spans="1:12" x14ac:dyDescent="0.35">
      <c r="A17" s="121"/>
      <c r="B17" s="122" t="s">
        <v>107</v>
      </c>
      <c r="C17" s="123" t="s">
        <v>108</v>
      </c>
      <c r="D17" s="122" t="s">
        <v>109</v>
      </c>
      <c r="E17" s="122" t="s">
        <v>105</v>
      </c>
      <c r="F17" s="122" t="s">
        <v>106</v>
      </c>
      <c r="L17" s="11"/>
    </row>
    <row r="18" spans="1:12" x14ac:dyDescent="0.35">
      <c r="A18" s="121"/>
      <c r="B18" s="122" t="s">
        <v>110</v>
      </c>
      <c r="C18" s="123" t="s">
        <v>111</v>
      </c>
      <c r="D18" s="122" t="s">
        <v>99</v>
      </c>
      <c r="E18" s="122">
        <v>0</v>
      </c>
      <c r="F18" s="122" t="s">
        <v>175</v>
      </c>
      <c r="L18" s="11"/>
    </row>
    <row r="19" spans="1:12" x14ac:dyDescent="0.35">
      <c r="A19" s="121"/>
      <c r="B19" s="122" t="s">
        <v>178</v>
      </c>
      <c r="C19" s="123" t="s">
        <v>176</v>
      </c>
      <c r="D19" s="122" t="s">
        <v>135</v>
      </c>
      <c r="E19" s="122" t="s">
        <v>177</v>
      </c>
      <c r="F19" s="122" t="s">
        <v>179</v>
      </c>
      <c r="L19" s="11"/>
    </row>
    <row r="20" spans="1:12" x14ac:dyDescent="0.35">
      <c r="A20" s="121"/>
      <c r="B20" s="122"/>
      <c r="C20" s="123"/>
      <c r="D20" s="122"/>
      <c r="E20" s="122"/>
      <c r="F20" s="122"/>
      <c r="L20" s="11"/>
    </row>
    <row r="21" spans="1:12" x14ac:dyDescent="0.35">
      <c r="A21" s="121"/>
      <c r="B21" s="122"/>
      <c r="C21" s="123"/>
      <c r="D21" s="122"/>
      <c r="E21" s="122"/>
      <c r="F21" s="122"/>
      <c r="L21" s="11"/>
    </row>
    <row r="22" spans="1:12" x14ac:dyDescent="0.35">
      <c r="A22" s="121" t="s">
        <v>112</v>
      </c>
      <c r="B22" s="122" t="s">
        <v>8</v>
      </c>
      <c r="C22" s="123" t="s">
        <v>113</v>
      </c>
      <c r="D22" s="122" t="s">
        <v>114</v>
      </c>
      <c r="E22" s="122" t="s">
        <v>115</v>
      </c>
      <c r="F22" s="122" t="s">
        <v>116</v>
      </c>
      <c r="L22" s="11"/>
    </row>
    <row r="23" spans="1:12" x14ac:dyDescent="0.35">
      <c r="A23" s="121"/>
      <c r="B23" s="122" t="s">
        <v>23</v>
      </c>
      <c r="C23" s="123" t="s">
        <v>117</v>
      </c>
      <c r="D23" s="122" t="s">
        <v>118</v>
      </c>
      <c r="E23" s="122" t="s">
        <v>119</v>
      </c>
      <c r="F23" s="122" t="s">
        <v>120</v>
      </c>
      <c r="L23" s="11"/>
    </row>
    <row r="24" spans="1:12" x14ac:dyDescent="0.35">
      <c r="A24" s="121"/>
      <c r="B24" s="122" t="s">
        <v>121</v>
      </c>
      <c r="C24" s="123" t="s">
        <v>103</v>
      </c>
      <c r="D24" s="122" t="s">
        <v>109</v>
      </c>
      <c r="E24" s="122" t="s">
        <v>122</v>
      </c>
      <c r="F24" s="122" t="s">
        <v>180</v>
      </c>
      <c r="L24" s="11"/>
    </row>
    <row r="25" spans="1:12" x14ac:dyDescent="0.35">
      <c r="A25" s="121"/>
      <c r="B25" s="122" t="s">
        <v>184</v>
      </c>
      <c r="C25" s="123" t="s">
        <v>181</v>
      </c>
      <c r="D25" s="122" t="s">
        <v>182</v>
      </c>
      <c r="E25" s="122" t="s">
        <v>183</v>
      </c>
      <c r="F25" s="122" t="s">
        <v>185</v>
      </c>
      <c r="L25" s="11"/>
    </row>
    <row r="26" spans="1:12" x14ac:dyDescent="0.35">
      <c r="A26" s="121"/>
      <c r="B26" s="122"/>
      <c r="C26" s="123"/>
      <c r="D26" s="122"/>
      <c r="E26" s="122"/>
      <c r="F26" s="122"/>
      <c r="L26" s="11"/>
    </row>
    <row r="27" spans="1:12" x14ac:dyDescent="0.35">
      <c r="A27" s="121"/>
      <c r="B27" s="122"/>
      <c r="C27" s="123"/>
      <c r="D27" s="122"/>
      <c r="E27" s="122"/>
      <c r="F27" s="122"/>
      <c r="L27" s="11"/>
    </row>
    <row r="28" spans="1:12" x14ac:dyDescent="0.35">
      <c r="A28" s="121" t="s">
        <v>123</v>
      </c>
      <c r="B28" s="122" t="s">
        <v>15</v>
      </c>
      <c r="C28" s="123" t="s">
        <v>124</v>
      </c>
      <c r="D28" s="122" t="s">
        <v>125</v>
      </c>
      <c r="E28" s="122" t="s">
        <v>126</v>
      </c>
      <c r="F28" s="122" t="s">
        <v>127</v>
      </c>
      <c r="L28" s="11"/>
    </row>
    <row r="29" spans="1:12" x14ac:dyDescent="0.35">
      <c r="A29" s="121"/>
      <c r="B29" s="122" t="s">
        <v>79</v>
      </c>
      <c r="C29" s="123" t="s">
        <v>128</v>
      </c>
      <c r="D29" s="122" t="s">
        <v>99</v>
      </c>
      <c r="E29" s="122" t="s">
        <v>129</v>
      </c>
      <c r="F29" s="122" t="s">
        <v>130</v>
      </c>
      <c r="L29" s="11"/>
    </row>
    <row r="30" spans="1:12" x14ac:dyDescent="0.35">
      <c r="A30" s="121"/>
      <c r="B30" s="122" t="s">
        <v>43</v>
      </c>
      <c r="C30" s="123" t="s">
        <v>131</v>
      </c>
      <c r="D30" s="122" t="s">
        <v>118</v>
      </c>
      <c r="E30" s="122" t="s">
        <v>132</v>
      </c>
      <c r="F30" s="122" t="s">
        <v>186</v>
      </c>
      <c r="L30" s="11"/>
    </row>
    <row r="31" spans="1:12" x14ac:dyDescent="0.35">
      <c r="A31" s="121"/>
      <c r="B31" s="122" t="s">
        <v>184</v>
      </c>
      <c r="C31" s="123" t="s">
        <v>187</v>
      </c>
      <c r="D31" s="122" t="s">
        <v>182</v>
      </c>
      <c r="E31" s="122" t="s">
        <v>188</v>
      </c>
      <c r="F31" s="122" t="s">
        <v>189</v>
      </c>
      <c r="L31" s="11"/>
    </row>
    <row r="32" spans="1:12" x14ac:dyDescent="0.35">
      <c r="A32" s="121"/>
      <c r="B32" s="122"/>
      <c r="C32" s="123"/>
      <c r="D32" s="122"/>
      <c r="E32" s="122"/>
      <c r="F32" s="122"/>
      <c r="L32" s="11"/>
    </row>
    <row r="33" spans="1:22" x14ac:dyDescent="0.35">
      <c r="A33" s="121"/>
      <c r="B33" s="122"/>
      <c r="C33" s="123"/>
      <c r="D33" s="122"/>
      <c r="E33" s="122"/>
      <c r="F33" s="122"/>
    </row>
    <row r="34" spans="1:22" x14ac:dyDescent="0.35">
      <c r="A34" s="121" t="s">
        <v>133</v>
      </c>
      <c r="B34" s="122" t="s">
        <v>27</v>
      </c>
      <c r="C34" s="123" t="s">
        <v>134</v>
      </c>
      <c r="D34" s="122" t="s">
        <v>135</v>
      </c>
      <c r="E34" s="122" t="s">
        <v>136</v>
      </c>
      <c r="F34" s="122" t="s">
        <v>137</v>
      </c>
    </row>
    <row r="35" spans="1:22" x14ac:dyDescent="0.35">
      <c r="A35" s="121"/>
      <c r="B35" s="122" t="s">
        <v>11</v>
      </c>
      <c r="C35" s="123" t="s">
        <v>138</v>
      </c>
      <c r="D35" s="122" t="s">
        <v>118</v>
      </c>
      <c r="E35" s="122" t="s">
        <v>139</v>
      </c>
      <c r="F35" s="122" t="s">
        <v>140</v>
      </c>
    </row>
    <row r="36" spans="1:22" x14ac:dyDescent="0.35">
      <c r="A36" s="121"/>
      <c r="B36" s="122" t="s">
        <v>13</v>
      </c>
      <c r="C36" s="123" t="s">
        <v>141</v>
      </c>
      <c r="D36" s="122">
        <v>0</v>
      </c>
      <c r="E36" s="122" t="s">
        <v>100</v>
      </c>
      <c r="F36" s="122" t="s">
        <v>140</v>
      </c>
    </row>
    <row r="37" spans="1:22" x14ac:dyDescent="0.35">
      <c r="A37" s="121"/>
      <c r="B37" s="122" t="s">
        <v>35</v>
      </c>
      <c r="C37" s="123" t="s">
        <v>142</v>
      </c>
      <c r="D37" s="122" t="s">
        <v>104</v>
      </c>
      <c r="E37" s="122" t="s">
        <v>132</v>
      </c>
      <c r="F37" s="122" t="s">
        <v>143</v>
      </c>
    </row>
    <row r="38" spans="1:22" x14ac:dyDescent="0.35">
      <c r="A38" s="121"/>
      <c r="B38" s="122" t="s">
        <v>144</v>
      </c>
      <c r="C38" s="123" t="s">
        <v>145</v>
      </c>
      <c r="D38" s="122">
        <v>0</v>
      </c>
      <c r="E38" s="122" t="s">
        <v>109</v>
      </c>
      <c r="F38" s="122" t="s">
        <v>190</v>
      </c>
    </row>
    <row r="39" spans="1:22" x14ac:dyDescent="0.35">
      <c r="A39" s="121"/>
      <c r="B39" s="122" t="s">
        <v>184</v>
      </c>
      <c r="C39" s="123" t="s">
        <v>191</v>
      </c>
      <c r="D39" s="122" t="s">
        <v>192</v>
      </c>
      <c r="E39" s="122" t="s">
        <v>193</v>
      </c>
      <c r="F39" s="122" t="s">
        <v>194</v>
      </c>
    </row>
    <row r="40" spans="1:22" x14ac:dyDescent="0.35">
      <c r="A40" s="121"/>
      <c r="B40" s="122"/>
      <c r="C40" s="123"/>
      <c r="D40" s="122"/>
      <c r="E40" s="122"/>
      <c r="F40" s="122"/>
    </row>
    <row r="41" spans="1:22" x14ac:dyDescent="0.35">
      <c r="A41" s="121"/>
      <c r="B41" s="122"/>
      <c r="C41" s="123"/>
      <c r="D41" s="122"/>
      <c r="E41" s="122"/>
      <c r="F41" s="122"/>
    </row>
    <row r="42" spans="1:22" x14ac:dyDescent="0.35">
      <c r="A42" s="121" t="s">
        <v>146</v>
      </c>
      <c r="B42" s="122" t="s">
        <v>19</v>
      </c>
      <c r="C42" s="123" t="s">
        <v>147</v>
      </c>
      <c r="D42" s="122" t="s">
        <v>148</v>
      </c>
      <c r="E42" s="122" t="s">
        <v>100</v>
      </c>
      <c r="F42" s="122" t="s">
        <v>149</v>
      </c>
    </row>
    <row r="43" spans="1:22" x14ac:dyDescent="0.35">
      <c r="A43" s="121"/>
      <c r="B43" s="122" t="s">
        <v>150</v>
      </c>
      <c r="C43" s="123" t="s">
        <v>103</v>
      </c>
      <c r="D43" s="122" t="s">
        <v>109</v>
      </c>
      <c r="E43" s="122" t="s">
        <v>122</v>
      </c>
      <c r="F43" s="122" t="s">
        <v>130</v>
      </c>
    </row>
    <row r="44" spans="1:22" x14ac:dyDescent="0.35">
      <c r="A44" s="121"/>
      <c r="B44" s="122" t="s">
        <v>151</v>
      </c>
      <c r="C44" s="123" t="s">
        <v>152</v>
      </c>
      <c r="D44" s="122" t="s">
        <v>109</v>
      </c>
      <c r="E44" s="122" t="s">
        <v>132</v>
      </c>
      <c r="F44" s="122" t="s">
        <v>153</v>
      </c>
    </row>
    <row r="45" spans="1:22" x14ac:dyDescent="0.35">
      <c r="A45" s="121"/>
      <c r="B45" s="122" t="s">
        <v>87</v>
      </c>
      <c r="C45" s="123" t="s">
        <v>111</v>
      </c>
      <c r="D45" s="122">
        <v>0</v>
      </c>
      <c r="E45" s="122" t="s">
        <v>105</v>
      </c>
      <c r="F45" s="122" t="s">
        <v>195</v>
      </c>
    </row>
    <row r="46" spans="1:22" x14ac:dyDescent="0.35">
      <c r="A46" s="121"/>
      <c r="B46" s="122" t="s">
        <v>197</v>
      </c>
      <c r="C46" s="123" t="s">
        <v>124</v>
      </c>
      <c r="D46" s="122" t="s">
        <v>196</v>
      </c>
      <c r="E46" s="122" t="s">
        <v>136</v>
      </c>
      <c r="F46" s="122" t="s">
        <v>198</v>
      </c>
      <c r="U46" s="13"/>
      <c r="V46" s="14"/>
    </row>
    <row r="47" spans="1:22" x14ac:dyDescent="0.35">
      <c r="A47" s="121"/>
      <c r="B47" s="122"/>
      <c r="C47" s="123"/>
      <c r="D47" s="122"/>
      <c r="E47" s="122"/>
      <c r="F47" s="122"/>
    </row>
    <row r="48" spans="1:22" x14ac:dyDescent="0.35">
      <c r="A48" s="121"/>
      <c r="B48" s="122"/>
      <c r="C48" s="123"/>
      <c r="D48" s="122"/>
      <c r="E48" s="122"/>
      <c r="F48" s="122"/>
    </row>
    <row r="49" spans="1:6" x14ac:dyDescent="0.35">
      <c r="A49" s="121" t="s">
        <v>154</v>
      </c>
      <c r="B49" s="122" t="s">
        <v>75</v>
      </c>
      <c r="C49" s="123" t="s">
        <v>142</v>
      </c>
      <c r="D49" s="122" t="s">
        <v>109</v>
      </c>
      <c r="E49" s="122" t="s">
        <v>132</v>
      </c>
      <c r="F49" s="122" t="s">
        <v>140</v>
      </c>
    </row>
    <row r="50" spans="1:6" x14ac:dyDescent="0.35">
      <c r="A50" s="121"/>
      <c r="B50" s="122" t="s">
        <v>155</v>
      </c>
      <c r="C50" s="123" t="s">
        <v>156</v>
      </c>
      <c r="D50" s="122" t="s">
        <v>109</v>
      </c>
      <c r="E50" s="122" t="s">
        <v>157</v>
      </c>
      <c r="F50" s="122" t="s">
        <v>158</v>
      </c>
    </row>
    <row r="51" spans="1:6" x14ac:dyDescent="0.35">
      <c r="A51" s="121"/>
      <c r="B51" s="122" t="s">
        <v>159</v>
      </c>
      <c r="C51" s="123" t="s">
        <v>103</v>
      </c>
      <c r="D51" s="122" t="s">
        <v>99</v>
      </c>
      <c r="E51" s="122" t="s">
        <v>132</v>
      </c>
      <c r="F51" s="122" t="s">
        <v>140</v>
      </c>
    </row>
    <row r="52" spans="1:6" x14ac:dyDescent="0.35">
      <c r="A52" s="121"/>
      <c r="B52" s="122" t="s">
        <v>51</v>
      </c>
      <c r="C52" s="123" t="s">
        <v>108</v>
      </c>
      <c r="D52" s="122" t="s">
        <v>99</v>
      </c>
      <c r="E52" s="122" t="s">
        <v>109</v>
      </c>
      <c r="F52" s="122" t="s">
        <v>160</v>
      </c>
    </row>
    <row r="53" spans="1:6" x14ac:dyDescent="0.35">
      <c r="A53" s="121"/>
      <c r="B53" s="122" t="s">
        <v>161</v>
      </c>
      <c r="C53" s="123" t="s">
        <v>108</v>
      </c>
      <c r="D53" s="122">
        <v>0</v>
      </c>
      <c r="E53" s="122" t="s">
        <v>132</v>
      </c>
      <c r="F53" s="122" t="s">
        <v>162</v>
      </c>
    </row>
    <row r="54" spans="1:6" x14ac:dyDescent="0.35">
      <c r="A54" s="121"/>
      <c r="B54" s="122" t="s">
        <v>163</v>
      </c>
      <c r="C54" s="123" t="s">
        <v>111</v>
      </c>
      <c r="D54" s="122" t="s">
        <v>109</v>
      </c>
      <c r="E54" s="122" t="s">
        <v>109</v>
      </c>
      <c r="F54" s="122" t="s">
        <v>130</v>
      </c>
    </row>
    <row r="55" spans="1:6" x14ac:dyDescent="0.35">
      <c r="A55" s="121"/>
      <c r="B55" s="122" t="s">
        <v>164</v>
      </c>
      <c r="C55" s="123" t="s">
        <v>111</v>
      </c>
      <c r="D55" s="122" t="s">
        <v>109</v>
      </c>
      <c r="E55" s="122" t="s">
        <v>109</v>
      </c>
      <c r="F55" s="122" t="s">
        <v>160</v>
      </c>
    </row>
    <row r="56" spans="1:6" x14ac:dyDescent="0.35">
      <c r="A56" s="121"/>
      <c r="B56" s="122" t="s">
        <v>63</v>
      </c>
      <c r="C56" s="123" t="s">
        <v>145</v>
      </c>
      <c r="D56" s="122">
        <v>0</v>
      </c>
      <c r="E56" s="122" t="s">
        <v>109</v>
      </c>
      <c r="F56" s="122" t="s">
        <v>162</v>
      </c>
    </row>
    <row r="57" spans="1:6" x14ac:dyDescent="0.35">
      <c r="A57" s="121"/>
      <c r="B57" s="122" t="s">
        <v>96</v>
      </c>
      <c r="C57" s="123" t="s">
        <v>145</v>
      </c>
      <c r="D57" s="122" t="s">
        <v>109</v>
      </c>
      <c r="E57" s="122">
        <v>0</v>
      </c>
      <c r="F57" s="122" t="s">
        <v>165</v>
      </c>
    </row>
    <row r="58" spans="1:6" x14ac:dyDescent="0.35">
      <c r="A58" s="121"/>
      <c r="B58" s="122" t="s">
        <v>93</v>
      </c>
      <c r="C58" s="123">
        <v>0</v>
      </c>
      <c r="D58" s="122">
        <v>0</v>
      </c>
      <c r="E58" s="122">
        <v>0</v>
      </c>
      <c r="F58" s="122" t="s">
        <v>199</v>
      </c>
    </row>
    <row r="59" spans="1:6" x14ac:dyDescent="0.35">
      <c r="A59" s="121"/>
      <c r="B59" s="122" t="s">
        <v>202</v>
      </c>
      <c r="C59" s="123" t="s">
        <v>124</v>
      </c>
      <c r="D59" s="122" t="s">
        <v>200</v>
      </c>
      <c r="E59" s="122" t="s">
        <v>201</v>
      </c>
      <c r="F59" s="122" t="s">
        <v>203</v>
      </c>
    </row>
    <row r="60" spans="1:6" x14ac:dyDescent="0.35">
      <c r="A60" s="121"/>
      <c r="B60" s="122"/>
      <c r="C60" s="123"/>
      <c r="D60" s="122"/>
      <c r="E60" s="122"/>
      <c r="F60" s="122"/>
    </row>
    <row r="61" spans="1:6" x14ac:dyDescent="0.35">
      <c r="A61" s="121"/>
      <c r="B61" s="122"/>
      <c r="C61" s="123"/>
      <c r="D61" s="122"/>
      <c r="E61" s="122"/>
      <c r="F61" s="122"/>
    </row>
    <row r="62" spans="1:6" x14ac:dyDescent="0.35">
      <c r="A62" s="121" t="s">
        <v>166</v>
      </c>
      <c r="B62" s="122" t="s">
        <v>31</v>
      </c>
      <c r="C62" s="123" t="s">
        <v>167</v>
      </c>
      <c r="D62" s="122" t="s">
        <v>118</v>
      </c>
      <c r="E62" s="122" t="s">
        <v>119</v>
      </c>
      <c r="F62" s="122" t="s">
        <v>137</v>
      </c>
    </row>
    <row r="63" spans="1:6" x14ac:dyDescent="0.35">
      <c r="A63" s="121"/>
      <c r="B63" s="122" t="s">
        <v>168</v>
      </c>
      <c r="C63" s="123" t="s">
        <v>108</v>
      </c>
      <c r="D63" s="122">
        <v>0</v>
      </c>
      <c r="E63" s="122" t="s">
        <v>132</v>
      </c>
      <c r="F63" s="122" t="s">
        <v>169</v>
      </c>
    </row>
    <row r="64" spans="1:6" x14ac:dyDescent="0.35">
      <c r="A64" s="121"/>
      <c r="B64" s="122" t="s">
        <v>59</v>
      </c>
      <c r="C64" s="123" t="s">
        <v>145</v>
      </c>
      <c r="D64" s="122" t="s">
        <v>109</v>
      </c>
      <c r="E64" s="122">
        <v>0</v>
      </c>
      <c r="F64" s="122" t="s">
        <v>204</v>
      </c>
    </row>
    <row r="65" spans="1:6" x14ac:dyDescent="0.35">
      <c r="A65" s="121"/>
      <c r="B65" s="122" t="s">
        <v>197</v>
      </c>
      <c r="C65" s="123" t="s">
        <v>205</v>
      </c>
      <c r="D65" s="122" t="s">
        <v>206</v>
      </c>
      <c r="E65" s="122" t="s">
        <v>177</v>
      </c>
      <c r="F65" s="122" t="s">
        <v>207</v>
      </c>
    </row>
    <row r="66" spans="1:6" x14ac:dyDescent="0.35">
      <c r="A66" s="121"/>
      <c r="B66" s="122"/>
      <c r="C66" s="123"/>
      <c r="D66" s="122"/>
      <c r="E66" s="122"/>
      <c r="F66" s="122"/>
    </row>
    <row r="67" spans="1:6" x14ac:dyDescent="0.35">
      <c r="A67" s="121"/>
      <c r="B67" s="122"/>
      <c r="C67" s="123"/>
      <c r="D67" s="122"/>
      <c r="E67" s="122"/>
      <c r="F67" s="122"/>
    </row>
    <row r="68" spans="1:6" x14ac:dyDescent="0.35">
      <c r="A68" s="121" t="s">
        <v>170</v>
      </c>
      <c r="B68" s="122" t="s">
        <v>92</v>
      </c>
      <c r="C68" s="123" t="s">
        <v>152</v>
      </c>
      <c r="D68" s="122" t="s">
        <v>99</v>
      </c>
      <c r="E68" s="122" t="s">
        <v>105</v>
      </c>
      <c r="F68" s="122" t="s">
        <v>130</v>
      </c>
    </row>
    <row r="69" spans="1:6" x14ac:dyDescent="0.35">
      <c r="A69" s="121"/>
      <c r="B69" s="122" t="s">
        <v>94</v>
      </c>
      <c r="C69" s="123" t="s">
        <v>103</v>
      </c>
      <c r="D69" s="122" t="s">
        <v>104</v>
      </c>
      <c r="E69" s="122" t="s">
        <v>105</v>
      </c>
      <c r="F69" s="122" t="s">
        <v>171</v>
      </c>
    </row>
    <row r="70" spans="1:6" x14ac:dyDescent="0.35">
      <c r="A70" s="121"/>
      <c r="B70" s="122" t="s">
        <v>172</v>
      </c>
      <c r="C70" s="123" t="s">
        <v>111</v>
      </c>
      <c r="D70" s="122" t="s">
        <v>145</v>
      </c>
      <c r="E70" s="122" t="s">
        <v>145</v>
      </c>
      <c r="F70" s="122" t="s">
        <v>130</v>
      </c>
    </row>
    <row r="71" spans="1:6" x14ac:dyDescent="0.35">
      <c r="A71" s="121"/>
      <c r="B71" s="122" t="s">
        <v>173</v>
      </c>
      <c r="C71" s="123" t="s">
        <v>145</v>
      </c>
      <c r="D71" s="122" t="s">
        <v>145</v>
      </c>
      <c r="E71" s="122">
        <v>0</v>
      </c>
      <c r="F71" s="122" t="s">
        <v>140</v>
      </c>
    </row>
    <row r="72" spans="1:6" x14ac:dyDescent="0.35">
      <c r="A72" s="121"/>
      <c r="B72" s="122" t="s">
        <v>174</v>
      </c>
      <c r="C72" s="123" t="s">
        <v>108</v>
      </c>
      <c r="D72" s="122" t="s">
        <v>111</v>
      </c>
      <c r="E72" s="122" t="s">
        <v>145</v>
      </c>
      <c r="F72" s="122" t="s">
        <v>175</v>
      </c>
    </row>
  </sheetData>
  <pageMargins left="0.7" right="0.7" top="0.78740157499999996" bottom="0.78740157499999996" header="0.3" footer="0.3"/>
  <pageSetup paperSize="9" scale="48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096FC-786D-44EB-94EF-EB58A69FC3E8}">
  <dimension ref="A1:S69"/>
  <sheetViews>
    <sheetView workbookViewId="0"/>
  </sheetViews>
  <sheetFormatPr baseColWidth="10" defaultRowHeight="14.5" x14ac:dyDescent="0.35"/>
  <cols>
    <col min="1" max="1" width="26.1796875" bestFit="1" customWidth="1"/>
    <col min="4" max="4" width="13.453125" bestFit="1" customWidth="1"/>
    <col min="5" max="5" width="13.1796875" bestFit="1" customWidth="1"/>
    <col min="11" max="11" width="13.453125" bestFit="1" customWidth="1"/>
    <col min="12" max="12" width="18" bestFit="1" customWidth="1"/>
    <col min="19" max="19" width="19.7265625" bestFit="1" customWidth="1"/>
  </cols>
  <sheetData>
    <row r="1" spans="1:19" x14ac:dyDescent="0.35">
      <c r="A1" s="8" t="s">
        <v>220</v>
      </c>
      <c r="B1" t="s">
        <v>230</v>
      </c>
    </row>
    <row r="2" spans="1:19" x14ac:dyDescent="0.35">
      <c r="A2" s="8" t="s">
        <v>210</v>
      </c>
      <c r="B2" t="s">
        <v>231</v>
      </c>
    </row>
    <row r="3" spans="1:19" x14ac:dyDescent="0.35">
      <c r="A3" s="8" t="s">
        <v>211</v>
      </c>
      <c r="B3" t="s">
        <v>232</v>
      </c>
    </row>
    <row r="4" spans="1:19" x14ac:dyDescent="0.35">
      <c r="A4" s="8" t="s">
        <v>638</v>
      </c>
      <c r="B4" t="s">
        <v>639</v>
      </c>
    </row>
    <row r="5" spans="1:19" x14ac:dyDescent="0.35">
      <c r="A5" s="8" t="s">
        <v>212</v>
      </c>
      <c r="B5" t="s">
        <v>233</v>
      </c>
    </row>
    <row r="6" spans="1:19" x14ac:dyDescent="0.35">
      <c r="A6" s="8" t="s">
        <v>644</v>
      </c>
    </row>
    <row r="7" spans="1:19" x14ac:dyDescent="0.35">
      <c r="A7" s="8"/>
    </row>
    <row r="8" spans="1:19" x14ac:dyDescent="0.35">
      <c r="A8" s="8" t="s">
        <v>597</v>
      </c>
    </row>
    <row r="9" spans="1:19" ht="15" thickBot="1" x14ac:dyDescent="0.4"/>
    <row r="10" spans="1:19" x14ac:dyDescent="0.35">
      <c r="H10" s="157" t="s">
        <v>590</v>
      </c>
      <c r="I10" s="158"/>
      <c r="J10" s="158"/>
      <c r="K10" s="158"/>
      <c r="L10" s="159"/>
    </row>
    <row r="11" spans="1:19" x14ac:dyDescent="0.35">
      <c r="A11" s="121" t="s">
        <v>234</v>
      </c>
      <c r="B11" s="121" t="s">
        <v>235</v>
      </c>
      <c r="C11" s="121" t="s">
        <v>236</v>
      </c>
      <c r="D11" s="121" t="s">
        <v>247</v>
      </c>
      <c r="E11" s="121" t="s">
        <v>237</v>
      </c>
      <c r="H11" s="121" t="s">
        <v>234</v>
      </c>
      <c r="I11" s="121" t="s">
        <v>235</v>
      </c>
      <c r="J11" s="121" t="s">
        <v>236</v>
      </c>
      <c r="K11" s="121" t="s">
        <v>247</v>
      </c>
      <c r="L11" s="121" t="s">
        <v>237</v>
      </c>
      <c r="O11" s="121" t="s">
        <v>234</v>
      </c>
      <c r="P11" s="121" t="s">
        <v>235</v>
      </c>
      <c r="Q11" s="121" t="s">
        <v>236</v>
      </c>
      <c r="R11" s="121" t="s">
        <v>247</v>
      </c>
      <c r="S11" s="121" t="s">
        <v>237</v>
      </c>
    </row>
    <row r="12" spans="1:19" x14ac:dyDescent="0.35">
      <c r="A12" s="121" t="s">
        <v>96</v>
      </c>
      <c r="B12" s="121">
        <v>153</v>
      </c>
      <c r="C12" s="121">
        <v>0.28813559322033899</v>
      </c>
      <c r="D12" s="125">
        <f>C12*100</f>
        <v>28.8135593220339</v>
      </c>
      <c r="E12" s="121" t="s">
        <v>238</v>
      </c>
      <c r="H12" s="121" t="s">
        <v>96</v>
      </c>
      <c r="I12" s="121">
        <v>84</v>
      </c>
      <c r="J12" s="121">
        <v>0.32684824902723703</v>
      </c>
      <c r="K12" s="124">
        <f>J12*100</f>
        <v>32.684824902723705</v>
      </c>
      <c r="L12" s="121" t="s">
        <v>245</v>
      </c>
      <c r="O12" s="121" t="s">
        <v>96</v>
      </c>
      <c r="P12" s="121">
        <v>56</v>
      </c>
      <c r="Q12" s="121">
        <v>0.28426395939086302</v>
      </c>
      <c r="R12" s="125">
        <f>Q12*100</f>
        <v>28.426395939086301</v>
      </c>
      <c r="S12" s="121" t="s">
        <v>246</v>
      </c>
    </row>
    <row r="13" spans="1:19" x14ac:dyDescent="0.35">
      <c r="A13" s="121" t="s">
        <v>94</v>
      </c>
      <c r="B13" s="121">
        <v>130</v>
      </c>
      <c r="C13" s="121">
        <v>0.24482109227871901</v>
      </c>
      <c r="D13" s="125">
        <f t="shared" ref="D13:D44" si="0">C13*100</f>
        <v>24.482109227871902</v>
      </c>
      <c r="E13" s="121" t="s">
        <v>238</v>
      </c>
      <c r="H13" s="121" t="s">
        <v>94</v>
      </c>
      <c r="I13" s="121">
        <v>80</v>
      </c>
      <c r="J13" s="121">
        <v>0.31128404669260701</v>
      </c>
      <c r="K13" s="124">
        <f t="shared" ref="K13:K42" si="1">J13*100</f>
        <v>31.1284046692607</v>
      </c>
      <c r="L13" s="121" t="s">
        <v>245</v>
      </c>
      <c r="O13" s="121" t="s">
        <v>94</v>
      </c>
      <c r="P13" s="121">
        <v>54</v>
      </c>
      <c r="Q13" s="121">
        <v>0.27411167512690399</v>
      </c>
      <c r="R13" s="125">
        <f t="shared" ref="R13:R44" si="2">Q13*100</f>
        <v>27.411167512690398</v>
      </c>
      <c r="S13" s="121" t="s">
        <v>246</v>
      </c>
    </row>
    <row r="14" spans="1:19" x14ac:dyDescent="0.35">
      <c r="A14" s="121" t="s">
        <v>23</v>
      </c>
      <c r="B14" s="121">
        <v>113</v>
      </c>
      <c r="C14" s="121">
        <v>0.21280602636534801</v>
      </c>
      <c r="D14" s="125">
        <f t="shared" si="0"/>
        <v>21.280602636534802</v>
      </c>
      <c r="E14" s="121" t="s">
        <v>238</v>
      </c>
      <c r="H14" s="121" t="s">
        <v>23</v>
      </c>
      <c r="I14" s="121">
        <v>55</v>
      </c>
      <c r="J14" s="121">
        <v>0.214007782101167</v>
      </c>
      <c r="K14" s="124">
        <f t="shared" si="1"/>
        <v>21.400778210116698</v>
      </c>
      <c r="L14" s="121" t="s">
        <v>245</v>
      </c>
      <c r="O14" s="121" t="s">
        <v>23</v>
      </c>
      <c r="P14" s="121">
        <v>51</v>
      </c>
      <c r="Q14" s="121">
        <v>0.25888324873096402</v>
      </c>
      <c r="R14" s="125">
        <f t="shared" si="2"/>
        <v>25.888324873096401</v>
      </c>
      <c r="S14" s="121" t="s">
        <v>246</v>
      </c>
    </row>
    <row r="15" spans="1:19" x14ac:dyDescent="0.35">
      <c r="A15" s="121" t="s">
        <v>47</v>
      </c>
      <c r="B15" s="121">
        <v>68</v>
      </c>
      <c r="C15" s="121">
        <v>0.128060263653484</v>
      </c>
      <c r="D15" s="125">
        <f t="shared" si="0"/>
        <v>12.8060263653484</v>
      </c>
      <c r="E15" s="121" t="s">
        <v>238</v>
      </c>
      <c r="H15" s="121" t="s">
        <v>47</v>
      </c>
      <c r="I15" s="121">
        <v>38</v>
      </c>
      <c r="J15" s="121">
        <v>0.147859922178988</v>
      </c>
      <c r="K15" s="124">
        <f t="shared" si="1"/>
        <v>14.7859922178988</v>
      </c>
      <c r="L15" s="121" t="s">
        <v>245</v>
      </c>
      <c r="O15" s="121" t="s">
        <v>55</v>
      </c>
      <c r="P15" s="121">
        <v>20</v>
      </c>
      <c r="Q15" s="121">
        <v>0.101522842639594</v>
      </c>
      <c r="R15" s="125">
        <f t="shared" si="2"/>
        <v>10.1522842639594</v>
      </c>
      <c r="S15" s="121" t="s">
        <v>246</v>
      </c>
    </row>
    <row r="16" spans="1:19" x14ac:dyDescent="0.35">
      <c r="A16" s="121" t="s">
        <v>55</v>
      </c>
      <c r="B16" s="121">
        <v>65</v>
      </c>
      <c r="C16" s="121">
        <v>0.12241054613936</v>
      </c>
      <c r="D16" s="125">
        <f t="shared" si="0"/>
        <v>12.241054613936001</v>
      </c>
      <c r="E16" s="121" t="s">
        <v>238</v>
      </c>
      <c r="H16" s="121" t="s">
        <v>8</v>
      </c>
      <c r="I16" s="121">
        <v>29</v>
      </c>
      <c r="J16" s="121">
        <v>0.11284046692607</v>
      </c>
      <c r="K16" s="124">
        <f t="shared" si="1"/>
        <v>11.284046692606999</v>
      </c>
      <c r="L16" s="121" t="s">
        <v>245</v>
      </c>
      <c r="O16" s="121" t="s">
        <v>83</v>
      </c>
      <c r="P16" s="121">
        <v>19</v>
      </c>
      <c r="Q16" s="121">
        <v>9.6446700507614197E-2</v>
      </c>
      <c r="R16" s="125">
        <f t="shared" si="2"/>
        <v>9.6446700507614196</v>
      </c>
      <c r="S16" s="121" t="s">
        <v>246</v>
      </c>
    </row>
    <row r="17" spans="1:19" x14ac:dyDescent="0.35">
      <c r="A17" s="121" t="s">
        <v>8</v>
      </c>
      <c r="B17" s="121">
        <v>65</v>
      </c>
      <c r="C17" s="121">
        <v>0.12241054613936</v>
      </c>
      <c r="D17" s="125">
        <f t="shared" si="0"/>
        <v>12.241054613936001</v>
      </c>
      <c r="E17" s="121" t="s">
        <v>238</v>
      </c>
      <c r="H17" s="121" t="s">
        <v>55</v>
      </c>
      <c r="I17" s="121">
        <v>27</v>
      </c>
      <c r="J17" s="121">
        <v>0.105058365758755</v>
      </c>
      <c r="K17" s="124">
        <f t="shared" si="1"/>
        <v>10.505836575875501</v>
      </c>
      <c r="L17" s="121" t="s">
        <v>245</v>
      </c>
      <c r="O17" s="121" t="s">
        <v>19</v>
      </c>
      <c r="P17" s="121">
        <v>18</v>
      </c>
      <c r="Q17" s="121">
        <v>9.13705583756345E-2</v>
      </c>
      <c r="R17" s="125">
        <f t="shared" si="2"/>
        <v>9.1370558375634499</v>
      </c>
      <c r="S17" s="121" t="s">
        <v>246</v>
      </c>
    </row>
    <row r="18" spans="1:19" x14ac:dyDescent="0.35">
      <c r="A18" s="121" t="s">
        <v>13</v>
      </c>
      <c r="B18" s="121">
        <v>64</v>
      </c>
      <c r="C18" s="121">
        <v>0.120527306967985</v>
      </c>
      <c r="D18" s="125">
        <f t="shared" si="0"/>
        <v>12.0527306967985</v>
      </c>
      <c r="E18" s="121" t="s">
        <v>238</v>
      </c>
      <c r="H18" s="121" t="s">
        <v>19</v>
      </c>
      <c r="I18" s="121">
        <v>23</v>
      </c>
      <c r="J18" s="121">
        <v>8.9494163424124501E-2</v>
      </c>
      <c r="K18" s="124">
        <f t="shared" si="1"/>
        <v>8.9494163424124498</v>
      </c>
      <c r="L18" s="121" t="s">
        <v>245</v>
      </c>
      <c r="O18" s="121" t="s">
        <v>8</v>
      </c>
      <c r="P18" s="121">
        <v>17</v>
      </c>
      <c r="Q18" s="121">
        <v>8.6294416243654803E-2</v>
      </c>
      <c r="R18" s="125">
        <f t="shared" si="2"/>
        <v>8.6294416243654801</v>
      </c>
      <c r="S18" s="121" t="s">
        <v>246</v>
      </c>
    </row>
    <row r="19" spans="1:19" x14ac:dyDescent="0.35">
      <c r="A19" s="121" t="s">
        <v>19</v>
      </c>
      <c r="B19" s="121">
        <v>61</v>
      </c>
      <c r="C19" s="121">
        <v>0.11487758945386101</v>
      </c>
      <c r="D19" s="125">
        <f t="shared" si="0"/>
        <v>11.487758945386101</v>
      </c>
      <c r="E19" s="121" t="s">
        <v>238</v>
      </c>
      <c r="H19" s="121" t="s">
        <v>168</v>
      </c>
      <c r="I19" s="121">
        <v>22</v>
      </c>
      <c r="J19" s="121">
        <v>8.56031128404669E-2</v>
      </c>
      <c r="K19" s="124">
        <f t="shared" si="1"/>
        <v>8.5603112840466906</v>
      </c>
      <c r="L19" s="121" t="s">
        <v>245</v>
      </c>
      <c r="O19" s="121" t="s">
        <v>31</v>
      </c>
      <c r="P19" s="121">
        <v>16</v>
      </c>
      <c r="Q19" s="121">
        <v>8.1218274111675107E-2</v>
      </c>
      <c r="R19" s="125">
        <f t="shared" si="2"/>
        <v>8.1218274111675104</v>
      </c>
      <c r="S19" s="121" t="s">
        <v>246</v>
      </c>
    </row>
    <row r="20" spans="1:19" x14ac:dyDescent="0.35">
      <c r="A20" s="121" t="s">
        <v>31</v>
      </c>
      <c r="B20" s="121">
        <v>49</v>
      </c>
      <c r="C20" s="121">
        <v>9.2278719397363498E-2</v>
      </c>
      <c r="D20" s="125">
        <f t="shared" si="0"/>
        <v>9.2278719397363496</v>
      </c>
      <c r="E20" s="121" t="s">
        <v>238</v>
      </c>
      <c r="H20" s="121" t="s">
        <v>13</v>
      </c>
      <c r="I20" s="121">
        <v>22</v>
      </c>
      <c r="J20" s="121">
        <v>8.56031128404669E-2</v>
      </c>
      <c r="K20" s="124">
        <f t="shared" si="1"/>
        <v>8.5603112840466906</v>
      </c>
      <c r="L20" s="121" t="s">
        <v>245</v>
      </c>
      <c r="O20" s="121" t="s">
        <v>47</v>
      </c>
      <c r="P20" s="121">
        <v>15</v>
      </c>
      <c r="Q20" s="121">
        <v>7.6142131979695396E-2</v>
      </c>
      <c r="R20" s="125">
        <f t="shared" si="2"/>
        <v>7.6142131979695398</v>
      </c>
      <c r="S20" s="121" t="s">
        <v>246</v>
      </c>
    </row>
    <row r="21" spans="1:19" x14ac:dyDescent="0.35">
      <c r="A21" s="121" t="s">
        <v>83</v>
      </c>
      <c r="B21" s="121">
        <v>43</v>
      </c>
      <c r="C21" s="121">
        <v>8.0979284369114904E-2</v>
      </c>
      <c r="D21" s="125">
        <f t="shared" si="0"/>
        <v>8.0979284369114897</v>
      </c>
      <c r="E21" s="121" t="s">
        <v>238</v>
      </c>
      <c r="H21" s="121" t="s">
        <v>31</v>
      </c>
      <c r="I21" s="121">
        <v>17</v>
      </c>
      <c r="J21" s="121">
        <v>6.6147859922179003E-2</v>
      </c>
      <c r="K21" s="124">
        <f t="shared" si="1"/>
        <v>6.6147859922179002</v>
      </c>
      <c r="L21" s="121" t="s">
        <v>245</v>
      </c>
      <c r="O21" s="121" t="s">
        <v>151</v>
      </c>
      <c r="P21" s="121">
        <v>13</v>
      </c>
      <c r="Q21" s="121">
        <v>6.59898477157361E-2</v>
      </c>
      <c r="R21" s="125">
        <f t="shared" si="2"/>
        <v>6.5989847715736101</v>
      </c>
      <c r="S21" s="121" t="s">
        <v>246</v>
      </c>
    </row>
    <row r="22" spans="1:19" x14ac:dyDescent="0.35">
      <c r="A22" s="121" t="s">
        <v>15</v>
      </c>
      <c r="B22" s="121">
        <v>43</v>
      </c>
      <c r="C22" s="121">
        <v>8.0979284369114904E-2</v>
      </c>
      <c r="D22" s="125">
        <f t="shared" si="0"/>
        <v>8.0979284369114897</v>
      </c>
      <c r="E22" s="121" t="s">
        <v>238</v>
      </c>
      <c r="H22" s="121" t="s">
        <v>83</v>
      </c>
      <c r="I22" s="121">
        <v>17</v>
      </c>
      <c r="J22" s="121">
        <v>6.6147859922179003E-2</v>
      </c>
      <c r="K22" s="124">
        <f t="shared" si="1"/>
        <v>6.6147859922179002</v>
      </c>
      <c r="L22" s="121" t="s">
        <v>245</v>
      </c>
      <c r="O22" s="121" t="s">
        <v>168</v>
      </c>
      <c r="P22" s="121">
        <v>12</v>
      </c>
      <c r="Q22" s="121">
        <v>6.0913705583756403E-2</v>
      </c>
      <c r="R22" s="125">
        <f t="shared" si="2"/>
        <v>6.0913705583756403</v>
      </c>
      <c r="S22" s="121" t="s">
        <v>246</v>
      </c>
    </row>
    <row r="23" spans="1:19" x14ac:dyDescent="0.35">
      <c r="A23" s="121" t="s">
        <v>168</v>
      </c>
      <c r="B23" s="121">
        <v>42</v>
      </c>
      <c r="C23" s="121">
        <v>7.9096045197740106E-2</v>
      </c>
      <c r="D23" s="125">
        <f t="shared" si="0"/>
        <v>7.9096045197740104</v>
      </c>
      <c r="E23" s="121" t="s">
        <v>238</v>
      </c>
      <c r="H23" s="121" t="s">
        <v>151</v>
      </c>
      <c r="I23" s="121">
        <v>16</v>
      </c>
      <c r="J23" s="121">
        <v>6.2256809338521402E-2</v>
      </c>
      <c r="K23" s="124">
        <f t="shared" si="1"/>
        <v>6.2256809338521402</v>
      </c>
      <c r="L23" s="121" t="s">
        <v>245</v>
      </c>
      <c r="O23" s="121" t="s">
        <v>161</v>
      </c>
      <c r="P23" s="121">
        <v>9</v>
      </c>
      <c r="Q23" s="121">
        <v>4.5685279187817299E-2</v>
      </c>
      <c r="R23" s="125">
        <f t="shared" si="2"/>
        <v>4.5685279187817303</v>
      </c>
      <c r="S23" s="121" t="s">
        <v>246</v>
      </c>
    </row>
    <row r="24" spans="1:19" x14ac:dyDescent="0.35">
      <c r="A24" s="121" t="s">
        <v>151</v>
      </c>
      <c r="B24" s="121">
        <v>32</v>
      </c>
      <c r="C24" s="121">
        <v>6.0263653483992499E-2</v>
      </c>
      <c r="D24" s="125">
        <f t="shared" si="0"/>
        <v>6.0263653483992501</v>
      </c>
      <c r="E24" s="121" t="s">
        <v>238</v>
      </c>
      <c r="H24" s="121" t="s">
        <v>15</v>
      </c>
      <c r="I24" s="121">
        <v>15</v>
      </c>
      <c r="J24" s="121">
        <v>5.83657587548638E-2</v>
      </c>
      <c r="K24" s="124">
        <f t="shared" si="1"/>
        <v>5.8365758754863801</v>
      </c>
      <c r="L24" s="121" t="s">
        <v>245</v>
      </c>
      <c r="O24" s="121" t="s">
        <v>67</v>
      </c>
      <c r="P24" s="121">
        <v>8</v>
      </c>
      <c r="Q24" s="121">
        <v>4.0609137055837602E-2</v>
      </c>
      <c r="R24" s="125">
        <f t="shared" si="2"/>
        <v>4.0609137055837605</v>
      </c>
      <c r="S24" s="121" t="s">
        <v>246</v>
      </c>
    </row>
    <row r="25" spans="1:19" x14ac:dyDescent="0.35">
      <c r="A25" s="121" t="s">
        <v>39</v>
      </c>
      <c r="B25" s="121">
        <v>31</v>
      </c>
      <c r="C25" s="121">
        <v>5.8380414312617701E-2</v>
      </c>
      <c r="D25" s="125">
        <f t="shared" si="0"/>
        <v>5.8380414312617699</v>
      </c>
      <c r="E25" s="121" t="s">
        <v>238</v>
      </c>
      <c r="H25" s="121" t="s">
        <v>161</v>
      </c>
      <c r="I25" s="121">
        <v>13</v>
      </c>
      <c r="J25" s="121">
        <v>5.0583657587548597E-2</v>
      </c>
      <c r="K25" s="124">
        <f t="shared" si="1"/>
        <v>5.0583657587548601</v>
      </c>
      <c r="L25" s="121" t="s">
        <v>245</v>
      </c>
      <c r="O25" s="121" t="s">
        <v>27</v>
      </c>
      <c r="P25" s="121">
        <v>8</v>
      </c>
      <c r="Q25" s="121">
        <v>4.0609137055837602E-2</v>
      </c>
      <c r="R25" s="125">
        <f t="shared" si="2"/>
        <v>4.0609137055837605</v>
      </c>
      <c r="S25" s="121" t="s">
        <v>246</v>
      </c>
    </row>
    <row r="26" spans="1:19" x14ac:dyDescent="0.35">
      <c r="A26" s="121" t="s">
        <v>79</v>
      </c>
      <c r="B26" s="121">
        <v>30</v>
      </c>
      <c r="C26" s="121">
        <v>5.6497175141242903E-2</v>
      </c>
      <c r="D26" s="125">
        <f t="shared" si="0"/>
        <v>5.6497175141242906</v>
      </c>
      <c r="E26" s="121" t="s">
        <v>238</v>
      </c>
      <c r="H26" s="121" t="s">
        <v>39</v>
      </c>
      <c r="I26" s="121">
        <v>13</v>
      </c>
      <c r="J26" s="121">
        <v>5.0583657587548597E-2</v>
      </c>
      <c r="K26" s="124">
        <f t="shared" si="1"/>
        <v>5.0583657587548601</v>
      </c>
      <c r="L26" s="121" t="s">
        <v>245</v>
      </c>
      <c r="O26" s="121" t="s">
        <v>93</v>
      </c>
      <c r="P26" s="121">
        <v>8</v>
      </c>
      <c r="Q26" s="121">
        <v>4.0609137055837602E-2</v>
      </c>
      <c r="R26" s="125">
        <f t="shared" si="2"/>
        <v>4.0609137055837605</v>
      </c>
      <c r="S26" s="121" t="s">
        <v>246</v>
      </c>
    </row>
    <row r="27" spans="1:19" x14ac:dyDescent="0.35">
      <c r="A27" s="121" t="s">
        <v>27</v>
      </c>
      <c r="B27" s="121">
        <v>28</v>
      </c>
      <c r="C27" s="121">
        <v>5.2730696798493397E-2</v>
      </c>
      <c r="D27" s="125">
        <f t="shared" si="0"/>
        <v>5.2730696798493399</v>
      </c>
      <c r="E27" s="121" t="s">
        <v>238</v>
      </c>
      <c r="H27" s="121" t="s">
        <v>27</v>
      </c>
      <c r="I27" s="121">
        <v>10</v>
      </c>
      <c r="J27" s="121">
        <v>3.8910505836575897E-2</v>
      </c>
      <c r="K27" s="124">
        <f t="shared" si="1"/>
        <v>3.8910505836575897</v>
      </c>
      <c r="L27" s="121" t="s">
        <v>245</v>
      </c>
      <c r="O27" s="121" t="s">
        <v>102</v>
      </c>
      <c r="P27" s="121">
        <v>7</v>
      </c>
      <c r="Q27" s="121">
        <v>3.5532994923857898E-2</v>
      </c>
      <c r="R27" s="125">
        <f t="shared" si="2"/>
        <v>3.5532994923857899</v>
      </c>
      <c r="S27" s="121" t="s">
        <v>246</v>
      </c>
    </row>
    <row r="28" spans="1:19" x14ac:dyDescent="0.35">
      <c r="A28" s="121" t="s">
        <v>161</v>
      </c>
      <c r="B28" s="121">
        <v>25</v>
      </c>
      <c r="C28" s="121">
        <v>4.70809792843691E-2</v>
      </c>
      <c r="D28" s="125">
        <f t="shared" si="0"/>
        <v>4.70809792843691</v>
      </c>
      <c r="E28" s="121" t="s">
        <v>238</v>
      </c>
      <c r="H28" s="121" t="s">
        <v>79</v>
      </c>
      <c r="I28" s="121">
        <v>10</v>
      </c>
      <c r="J28" s="121">
        <v>3.8910505836575897E-2</v>
      </c>
      <c r="K28" s="124">
        <f t="shared" si="1"/>
        <v>3.8910505836575897</v>
      </c>
      <c r="L28" s="121" t="s">
        <v>245</v>
      </c>
      <c r="O28" s="121" t="s">
        <v>110</v>
      </c>
      <c r="P28" s="121">
        <v>7</v>
      </c>
      <c r="Q28" s="121">
        <v>3.5532994923857898E-2</v>
      </c>
      <c r="R28" s="125">
        <f t="shared" si="2"/>
        <v>3.5532994923857899</v>
      </c>
      <c r="S28" s="121" t="s">
        <v>246</v>
      </c>
    </row>
    <row r="29" spans="1:19" x14ac:dyDescent="0.35">
      <c r="A29" s="121" t="s">
        <v>67</v>
      </c>
      <c r="B29" s="121">
        <v>24</v>
      </c>
      <c r="C29" s="121">
        <v>4.5197740112994399E-2</v>
      </c>
      <c r="D29" s="125">
        <f t="shared" si="0"/>
        <v>4.5197740112994396</v>
      </c>
      <c r="E29" s="121" t="s">
        <v>238</v>
      </c>
      <c r="H29" s="121" t="s">
        <v>67</v>
      </c>
      <c r="I29" s="121">
        <v>9</v>
      </c>
      <c r="J29" s="121">
        <v>3.5019455252918302E-2</v>
      </c>
      <c r="K29" s="124">
        <f t="shared" si="1"/>
        <v>3.5019455252918301</v>
      </c>
      <c r="L29" s="121" t="s">
        <v>245</v>
      </c>
      <c r="O29" s="121" t="s">
        <v>39</v>
      </c>
      <c r="P29" s="121">
        <v>6</v>
      </c>
      <c r="Q29" s="121">
        <v>3.0456852791878201E-2</v>
      </c>
      <c r="R29" s="125">
        <f t="shared" si="2"/>
        <v>3.0456852791878202</v>
      </c>
      <c r="S29" s="121" t="s">
        <v>246</v>
      </c>
    </row>
    <row r="30" spans="1:19" x14ac:dyDescent="0.35">
      <c r="A30" s="121" t="s">
        <v>11</v>
      </c>
      <c r="B30" s="121">
        <v>23</v>
      </c>
      <c r="C30" s="121">
        <v>4.3314500941619601E-2</v>
      </c>
      <c r="D30" s="125">
        <f t="shared" si="0"/>
        <v>4.3314500941619603</v>
      </c>
      <c r="E30" s="121" t="s">
        <v>238</v>
      </c>
      <c r="H30" s="121" t="s">
        <v>150</v>
      </c>
      <c r="I30" s="121">
        <v>7</v>
      </c>
      <c r="J30" s="121">
        <v>2.7237354085603099E-2</v>
      </c>
      <c r="K30" s="124">
        <f t="shared" si="1"/>
        <v>2.72373540856031</v>
      </c>
      <c r="L30" s="121" t="s">
        <v>245</v>
      </c>
      <c r="O30" s="121" t="s">
        <v>59</v>
      </c>
      <c r="P30" s="121">
        <v>6</v>
      </c>
      <c r="Q30" s="121">
        <v>3.0456852791878201E-2</v>
      </c>
      <c r="R30" s="125">
        <f t="shared" si="2"/>
        <v>3.0456852791878202</v>
      </c>
      <c r="S30" s="121" t="s">
        <v>246</v>
      </c>
    </row>
    <row r="31" spans="1:19" x14ac:dyDescent="0.35">
      <c r="A31" s="121" t="s">
        <v>63</v>
      </c>
      <c r="B31" s="121">
        <v>20</v>
      </c>
      <c r="C31" s="121">
        <v>3.7664783427495303E-2</v>
      </c>
      <c r="D31" s="125">
        <f t="shared" si="0"/>
        <v>3.7664783427495303</v>
      </c>
      <c r="E31" s="121" t="s">
        <v>238</v>
      </c>
      <c r="H31" s="121" t="s">
        <v>93</v>
      </c>
      <c r="I31" s="121">
        <v>7</v>
      </c>
      <c r="J31" s="121">
        <v>2.7237354085603099E-2</v>
      </c>
      <c r="K31" s="124">
        <f t="shared" si="1"/>
        <v>2.72373540856031</v>
      </c>
      <c r="L31" s="121" t="s">
        <v>245</v>
      </c>
      <c r="O31" s="121" t="s">
        <v>241</v>
      </c>
      <c r="P31" s="121">
        <v>5</v>
      </c>
      <c r="Q31" s="121">
        <v>2.5380710659898501E-2</v>
      </c>
      <c r="R31" s="125">
        <f t="shared" si="2"/>
        <v>2.53807106598985</v>
      </c>
      <c r="S31" s="121" t="s">
        <v>246</v>
      </c>
    </row>
    <row r="32" spans="1:19" x14ac:dyDescent="0.35">
      <c r="A32" s="121" t="s">
        <v>150</v>
      </c>
      <c r="B32" s="121">
        <v>18</v>
      </c>
      <c r="C32" s="121">
        <v>3.3898305084745797E-2</v>
      </c>
      <c r="D32" s="125">
        <f t="shared" si="0"/>
        <v>3.3898305084745797</v>
      </c>
      <c r="E32" s="121" t="s">
        <v>238</v>
      </c>
      <c r="H32" s="121" t="s">
        <v>43</v>
      </c>
      <c r="I32" s="121">
        <v>7</v>
      </c>
      <c r="J32" s="121">
        <v>2.7237354085603099E-2</v>
      </c>
      <c r="K32" s="124">
        <f t="shared" si="1"/>
        <v>2.72373540856031</v>
      </c>
      <c r="L32" s="121" t="s">
        <v>245</v>
      </c>
      <c r="O32" s="121" t="s">
        <v>15</v>
      </c>
      <c r="P32" s="121">
        <v>5</v>
      </c>
      <c r="Q32" s="121">
        <v>2.5380710659898501E-2</v>
      </c>
      <c r="R32" s="125">
        <f t="shared" si="2"/>
        <v>2.53807106598985</v>
      </c>
      <c r="S32" s="121" t="s">
        <v>246</v>
      </c>
    </row>
    <row r="33" spans="1:19" x14ac:dyDescent="0.35">
      <c r="A33" s="121" t="s">
        <v>43</v>
      </c>
      <c r="B33" s="121">
        <v>18</v>
      </c>
      <c r="C33" s="121">
        <v>3.3898305084745797E-2</v>
      </c>
      <c r="D33" s="125">
        <f t="shared" si="0"/>
        <v>3.3898305084745797</v>
      </c>
      <c r="E33" s="121" t="s">
        <v>238</v>
      </c>
      <c r="H33" s="121" t="s">
        <v>59</v>
      </c>
      <c r="I33" s="121">
        <v>7</v>
      </c>
      <c r="J33" s="121">
        <v>2.7237354085603099E-2</v>
      </c>
      <c r="K33" s="124">
        <f t="shared" si="1"/>
        <v>2.72373540856031</v>
      </c>
      <c r="L33" s="121" t="s">
        <v>245</v>
      </c>
      <c r="O33" s="121" t="s">
        <v>107</v>
      </c>
      <c r="P33" s="121">
        <v>5</v>
      </c>
      <c r="Q33" s="121">
        <v>2.5380710659898501E-2</v>
      </c>
      <c r="R33" s="125">
        <f t="shared" si="2"/>
        <v>2.53807106598985</v>
      </c>
      <c r="S33" s="121" t="s">
        <v>246</v>
      </c>
    </row>
    <row r="34" spans="1:19" x14ac:dyDescent="0.35">
      <c r="A34" s="121" t="s">
        <v>59</v>
      </c>
      <c r="B34" s="121">
        <v>15</v>
      </c>
      <c r="C34" s="121">
        <v>2.82485875706215E-2</v>
      </c>
      <c r="D34" s="125">
        <f t="shared" si="0"/>
        <v>2.8248587570621502</v>
      </c>
      <c r="E34" s="121" t="s">
        <v>238</v>
      </c>
      <c r="H34" s="121" t="s">
        <v>240</v>
      </c>
      <c r="I34" s="121">
        <v>6</v>
      </c>
      <c r="J34" s="121">
        <v>2.3346303501945501E-2</v>
      </c>
      <c r="K34" s="124">
        <f t="shared" si="1"/>
        <v>2.33463035019455</v>
      </c>
      <c r="L34" s="121" t="s">
        <v>245</v>
      </c>
      <c r="O34" s="121" t="s">
        <v>244</v>
      </c>
      <c r="P34" s="121">
        <v>4</v>
      </c>
      <c r="Q34" s="121">
        <v>2.0304568527918801E-2</v>
      </c>
      <c r="R34" s="125">
        <f t="shared" si="2"/>
        <v>2.0304568527918803</v>
      </c>
      <c r="S34" s="121" t="s">
        <v>246</v>
      </c>
    </row>
    <row r="35" spans="1:19" x14ac:dyDescent="0.35">
      <c r="A35" s="121" t="s">
        <v>107</v>
      </c>
      <c r="B35" s="121">
        <v>14</v>
      </c>
      <c r="C35" s="121">
        <v>2.6365348399246698E-2</v>
      </c>
      <c r="D35" s="125">
        <f t="shared" si="0"/>
        <v>2.63653483992467</v>
      </c>
      <c r="E35" s="121" t="s">
        <v>238</v>
      </c>
      <c r="H35" s="121" t="s">
        <v>102</v>
      </c>
      <c r="I35" s="121">
        <v>6</v>
      </c>
      <c r="J35" s="121">
        <v>2.3346303501945501E-2</v>
      </c>
      <c r="K35" s="124">
        <f t="shared" si="1"/>
        <v>2.33463035019455</v>
      </c>
      <c r="L35" s="121" t="s">
        <v>245</v>
      </c>
      <c r="O35" s="121" t="s">
        <v>243</v>
      </c>
      <c r="P35" s="121">
        <v>3</v>
      </c>
      <c r="Q35" s="121">
        <v>1.5228426395939101E-2</v>
      </c>
      <c r="R35" s="125">
        <f t="shared" si="2"/>
        <v>1.5228426395939101</v>
      </c>
      <c r="S35" s="121" t="s">
        <v>246</v>
      </c>
    </row>
    <row r="36" spans="1:19" x14ac:dyDescent="0.35">
      <c r="A36" s="121" t="s">
        <v>239</v>
      </c>
      <c r="B36" s="121">
        <v>11</v>
      </c>
      <c r="C36" s="121">
        <v>2.0715630885122401E-2</v>
      </c>
      <c r="D36" s="125">
        <f t="shared" si="0"/>
        <v>2.07156308851224</v>
      </c>
      <c r="E36" s="121" t="s">
        <v>238</v>
      </c>
      <c r="H36" s="121" t="s">
        <v>239</v>
      </c>
      <c r="I36" s="121">
        <v>6</v>
      </c>
      <c r="J36" s="121">
        <v>2.3346303501945501E-2</v>
      </c>
      <c r="K36" s="124">
        <f t="shared" si="1"/>
        <v>2.33463035019455</v>
      </c>
      <c r="L36" s="121" t="s">
        <v>245</v>
      </c>
      <c r="O36" s="121" t="s">
        <v>242</v>
      </c>
      <c r="P36" s="121">
        <v>3</v>
      </c>
      <c r="Q36" s="121">
        <v>1.5228426395939101E-2</v>
      </c>
      <c r="R36" s="125">
        <f t="shared" si="2"/>
        <v>1.5228426395939101</v>
      </c>
      <c r="S36" s="121" t="s">
        <v>246</v>
      </c>
    </row>
    <row r="37" spans="1:19" x14ac:dyDescent="0.35">
      <c r="A37" s="121" t="s">
        <v>93</v>
      </c>
      <c r="B37" s="121">
        <v>10</v>
      </c>
      <c r="C37" s="121">
        <v>1.88323917137476E-2</v>
      </c>
      <c r="D37" s="125">
        <f t="shared" si="0"/>
        <v>1.88323917137476</v>
      </c>
      <c r="E37" s="121" t="s">
        <v>238</v>
      </c>
      <c r="H37" s="121" t="s">
        <v>11</v>
      </c>
      <c r="I37" s="121">
        <v>6</v>
      </c>
      <c r="J37" s="121">
        <v>2.3346303501945501E-2</v>
      </c>
      <c r="K37" s="124">
        <f t="shared" si="1"/>
        <v>2.33463035019455</v>
      </c>
      <c r="L37" s="121" t="s">
        <v>245</v>
      </c>
      <c r="O37" s="121" t="s">
        <v>43</v>
      </c>
      <c r="P37" s="121">
        <v>3</v>
      </c>
      <c r="Q37" s="121">
        <v>1.5228426395939101E-2</v>
      </c>
      <c r="R37" s="125">
        <f t="shared" si="2"/>
        <v>1.5228426395939101</v>
      </c>
      <c r="S37" s="121" t="s">
        <v>246</v>
      </c>
    </row>
    <row r="38" spans="1:19" x14ac:dyDescent="0.35">
      <c r="A38" s="121" t="s">
        <v>240</v>
      </c>
      <c r="B38" s="121">
        <v>9</v>
      </c>
      <c r="C38" s="121">
        <v>1.6949152542372899E-2</v>
      </c>
      <c r="D38" s="125">
        <f t="shared" si="0"/>
        <v>1.6949152542372898</v>
      </c>
      <c r="E38" s="121" t="s">
        <v>238</v>
      </c>
      <c r="H38" s="121" t="s">
        <v>110</v>
      </c>
      <c r="I38" s="121">
        <v>6</v>
      </c>
      <c r="J38" s="121">
        <v>2.3346303501945501E-2</v>
      </c>
      <c r="K38" s="124">
        <f t="shared" si="1"/>
        <v>2.33463035019455</v>
      </c>
      <c r="L38" s="121" t="s">
        <v>245</v>
      </c>
      <c r="O38" s="121" t="s">
        <v>150</v>
      </c>
      <c r="P38" s="121">
        <v>2</v>
      </c>
      <c r="Q38" s="121">
        <v>1.01522842639594E-2</v>
      </c>
      <c r="R38" s="125">
        <f t="shared" si="2"/>
        <v>1.0152284263959401</v>
      </c>
      <c r="S38" s="121" t="s">
        <v>246</v>
      </c>
    </row>
    <row r="39" spans="1:19" x14ac:dyDescent="0.35">
      <c r="A39" s="121" t="s">
        <v>102</v>
      </c>
      <c r="B39" s="121">
        <v>9</v>
      </c>
      <c r="C39" s="121">
        <v>1.6949152542372899E-2</v>
      </c>
      <c r="D39" s="125">
        <f t="shared" si="0"/>
        <v>1.6949152542372898</v>
      </c>
      <c r="E39" s="121" t="s">
        <v>238</v>
      </c>
      <c r="H39" s="121" t="s">
        <v>107</v>
      </c>
      <c r="I39" s="121">
        <v>5</v>
      </c>
      <c r="J39" s="121">
        <v>1.94552529182879E-2</v>
      </c>
      <c r="K39" s="124">
        <f t="shared" si="1"/>
        <v>1.94552529182879</v>
      </c>
      <c r="L39" s="121" t="s">
        <v>245</v>
      </c>
      <c r="O39" s="121" t="s">
        <v>79</v>
      </c>
      <c r="P39" s="121">
        <v>2</v>
      </c>
      <c r="Q39" s="121">
        <v>1.01522842639594E-2</v>
      </c>
      <c r="R39" s="125">
        <f t="shared" si="2"/>
        <v>1.0152284263959401</v>
      </c>
      <c r="S39" s="121" t="s">
        <v>246</v>
      </c>
    </row>
    <row r="40" spans="1:19" x14ac:dyDescent="0.35">
      <c r="A40" s="121" t="s">
        <v>110</v>
      </c>
      <c r="B40" s="121">
        <v>8</v>
      </c>
      <c r="C40" s="121">
        <v>1.5065913370998101E-2</v>
      </c>
      <c r="D40" s="125">
        <f t="shared" si="0"/>
        <v>1.5065913370998101</v>
      </c>
      <c r="E40" s="121" t="s">
        <v>238</v>
      </c>
      <c r="H40" s="121" t="s">
        <v>63</v>
      </c>
      <c r="I40" s="121">
        <v>3</v>
      </c>
      <c r="J40" s="121">
        <v>1.1673151750972799E-2</v>
      </c>
      <c r="K40" s="124">
        <f t="shared" si="1"/>
        <v>1.1673151750972799</v>
      </c>
      <c r="L40" s="121" t="s">
        <v>245</v>
      </c>
      <c r="O40" s="121" t="s">
        <v>240</v>
      </c>
      <c r="P40" s="121">
        <v>1</v>
      </c>
      <c r="Q40" s="121">
        <v>5.0761421319797002E-3</v>
      </c>
      <c r="R40" s="125">
        <f t="shared" si="2"/>
        <v>0.50761421319797007</v>
      </c>
      <c r="S40" s="121" t="s">
        <v>246</v>
      </c>
    </row>
    <row r="41" spans="1:19" x14ac:dyDescent="0.35">
      <c r="A41" s="121" t="s">
        <v>241</v>
      </c>
      <c r="B41" s="121">
        <v>3</v>
      </c>
      <c r="C41" s="121">
        <v>5.6497175141242903E-3</v>
      </c>
      <c r="D41" s="125">
        <f t="shared" si="0"/>
        <v>0.56497175141242906</v>
      </c>
      <c r="E41" s="121" t="s">
        <v>238</v>
      </c>
      <c r="H41" s="121" t="s">
        <v>242</v>
      </c>
      <c r="I41" s="121">
        <v>1</v>
      </c>
      <c r="J41" s="121">
        <v>3.8910505836575902E-3</v>
      </c>
      <c r="K41" s="125">
        <f t="shared" si="1"/>
        <v>0.38910505836575904</v>
      </c>
      <c r="L41" s="121" t="s">
        <v>245</v>
      </c>
      <c r="O41" s="121" t="s">
        <v>239</v>
      </c>
      <c r="P41" s="121">
        <v>1</v>
      </c>
      <c r="Q41" s="121">
        <v>5.0761421319797002E-3</v>
      </c>
      <c r="R41" s="125">
        <f t="shared" si="2"/>
        <v>0.50761421319797007</v>
      </c>
      <c r="S41" s="121" t="s">
        <v>246</v>
      </c>
    </row>
    <row r="42" spans="1:19" x14ac:dyDescent="0.35">
      <c r="A42" s="121" t="s">
        <v>242</v>
      </c>
      <c r="B42" s="121">
        <v>2</v>
      </c>
      <c r="C42" s="121">
        <v>3.7664783427495299E-3</v>
      </c>
      <c r="D42" s="125">
        <f t="shared" si="0"/>
        <v>0.37664783427495296</v>
      </c>
      <c r="E42" s="121" t="s">
        <v>238</v>
      </c>
      <c r="H42" s="121" t="s">
        <v>241</v>
      </c>
      <c r="I42" s="121">
        <v>1</v>
      </c>
      <c r="J42" s="121">
        <v>3.8910505836575902E-3</v>
      </c>
      <c r="K42" s="125">
        <f t="shared" si="1"/>
        <v>0.38910505836575904</v>
      </c>
      <c r="L42" s="121" t="s">
        <v>245</v>
      </c>
      <c r="O42" s="121" t="s">
        <v>13</v>
      </c>
      <c r="P42" s="121">
        <v>1</v>
      </c>
      <c r="Q42" s="121">
        <v>5.0761421319797002E-3</v>
      </c>
      <c r="R42" s="125">
        <f t="shared" si="2"/>
        <v>0.50761421319797007</v>
      </c>
      <c r="S42" s="121" t="s">
        <v>246</v>
      </c>
    </row>
    <row r="43" spans="1:19" x14ac:dyDescent="0.35">
      <c r="A43" s="121" t="s">
        <v>243</v>
      </c>
      <c r="B43" s="121">
        <v>1</v>
      </c>
      <c r="C43" s="121">
        <v>1.88323917137476E-3</v>
      </c>
      <c r="D43" s="125">
        <f t="shared" si="0"/>
        <v>0.18832391713747598</v>
      </c>
      <c r="E43" s="121" t="s">
        <v>238</v>
      </c>
      <c r="K43" s="5"/>
      <c r="O43" s="121" t="s">
        <v>11</v>
      </c>
      <c r="P43" s="121">
        <v>1</v>
      </c>
      <c r="Q43" s="121">
        <v>5.0761421319797002E-3</v>
      </c>
      <c r="R43" s="125">
        <f t="shared" si="2"/>
        <v>0.50761421319797007</v>
      </c>
      <c r="S43" s="121" t="s">
        <v>246</v>
      </c>
    </row>
    <row r="44" spans="1:19" x14ac:dyDescent="0.35">
      <c r="A44" s="121" t="s">
        <v>244</v>
      </c>
      <c r="B44" s="121">
        <v>1</v>
      </c>
      <c r="C44" s="121">
        <v>1.88323917137476E-3</v>
      </c>
      <c r="D44" s="125">
        <f t="shared" si="0"/>
        <v>0.18832391713747598</v>
      </c>
      <c r="E44" s="121" t="s">
        <v>238</v>
      </c>
      <c r="K44" s="5"/>
      <c r="O44" s="121" t="s">
        <v>63</v>
      </c>
      <c r="P44" s="121">
        <v>1</v>
      </c>
      <c r="Q44" s="121">
        <v>5.0761421319797002E-3</v>
      </c>
      <c r="R44" s="125">
        <f t="shared" si="2"/>
        <v>0.50761421319797007</v>
      </c>
      <c r="S44" s="121" t="s">
        <v>246</v>
      </c>
    </row>
    <row r="48" spans="1:19" x14ac:dyDescent="0.35">
      <c r="A48" s="78" t="s">
        <v>634</v>
      </c>
      <c r="B48" s="79"/>
      <c r="C48" s="80"/>
      <c r="D48" s="80"/>
      <c r="E48" s="80"/>
      <c r="F48" s="80"/>
      <c r="G48" s="80"/>
      <c r="H48" s="80"/>
      <c r="I48" s="80"/>
    </row>
    <row r="50" spans="1:9" x14ac:dyDescent="0.35">
      <c r="A50" s="81" t="s">
        <v>600</v>
      </c>
      <c r="B50" s="82"/>
      <c r="C50" s="83"/>
      <c r="D50" s="83"/>
      <c r="E50" s="83"/>
      <c r="F50" s="83"/>
      <c r="G50" s="83"/>
      <c r="H50" s="83"/>
      <c r="I50" s="83"/>
    </row>
    <row r="51" spans="1:9" ht="65.5" x14ac:dyDescent="0.35">
      <c r="A51" s="77"/>
      <c r="B51" s="82"/>
      <c r="C51" s="84" t="s">
        <v>601</v>
      </c>
      <c r="D51" s="85" t="s">
        <v>602</v>
      </c>
      <c r="E51" s="85" t="s">
        <v>603</v>
      </c>
      <c r="F51" s="85" t="s">
        <v>604</v>
      </c>
      <c r="G51" s="84" t="s">
        <v>605</v>
      </c>
      <c r="H51" s="85" t="s">
        <v>606</v>
      </c>
      <c r="I51" s="85" t="s">
        <v>607</v>
      </c>
    </row>
    <row r="52" spans="1:9" x14ac:dyDescent="0.35">
      <c r="A52" s="77"/>
      <c r="B52" s="86" t="s">
        <v>608</v>
      </c>
      <c r="C52" s="87">
        <v>562</v>
      </c>
      <c r="D52" s="88">
        <v>538</v>
      </c>
      <c r="E52" s="88">
        <v>13</v>
      </c>
      <c r="F52" s="88">
        <v>4</v>
      </c>
      <c r="G52" s="87">
        <v>3</v>
      </c>
      <c r="H52" s="88">
        <v>3</v>
      </c>
      <c r="I52" s="88">
        <v>1</v>
      </c>
    </row>
    <row r="53" spans="1:9" x14ac:dyDescent="0.35">
      <c r="A53" s="77"/>
      <c r="B53" s="89"/>
      <c r="C53" s="87"/>
      <c r="D53" s="88"/>
      <c r="E53" s="88"/>
      <c r="F53" s="88"/>
      <c r="G53" s="87"/>
      <c r="H53" s="88"/>
      <c r="I53" s="90"/>
    </row>
    <row r="54" spans="1:9" x14ac:dyDescent="0.35">
      <c r="A54" s="77"/>
      <c r="B54" s="86" t="s">
        <v>609</v>
      </c>
      <c r="C54" s="87">
        <v>672</v>
      </c>
      <c r="D54" s="88">
        <v>646</v>
      </c>
      <c r="E54" s="88">
        <v>15</v>
      </c>
      <c r="F54" s="88">
        <v>4</v>
      </c>
      <c r="G54" s="87">
        <v>3</v>
      </c>
      <c r="H54" s="88">
        <v>3</v>
      </c>
      <c r="I54" s="88">
        <v>1</v>
      </c>
    </row>
    <row r="55" spans="1:9" x14ac:dyDescent="0.35">
      <c r="A55" s="77"/>
      <c r="B55" s="86"/>
      <c r="C55" s="87"/>
      <c r="D55" s="88"/>
      <c r="E55" s="88"/>
      <c r="F55" s="88"/>
      <c r="G55" s="87"/>
      <c r="H55" s="88"/>
      <c r="I55" s="88"/>
    </row>
    <row r="56" spans="1:9" x14ac:dyDescent="0.35">
      <c r="A56" s="77"/>
      <c r="B56" s="86"/>
      <c r="C56" s="87"/>
      <c r="D56" s="88"/>
      <c r="E56" s="88"/>
      <c r="F56" s="88"/>
      <c r="G56" s="87"/>
      <c r="H56" s="88"/>
      <c r="I56" s="88"/>
    </row>
    <row r="57" spans="1:9" x14ac:dyDescent="0.35">
      <c r="A57" s="81" t="s">
        <v>610</v>
      </c>
      <c r="B57" s="77"/>
      <c r="C57" s="91"/>
      <c r="D57" s="84"/>
      <c r="E57" s="84"/>
      <c r="F57" s="88"/>
      <c r="G57" s="87"/>
      <c r="H57" s="88"/>
      <c r="I57" s="88"/>
    </row>
    <row r="58" spans="1:9" ht="26.5" x14ac:dyDescent="0.35">
      <c r="A58" s="77"/>
      <c r="B58" s="77"/>
      <c r="C58" s="84" t="s">
        <v>611</v>
      </c>
      <c r="D58" s="84" t="s">
        <v>612</v>
      </c>
      <c r="E58" s="84" t="s">
        <v>613</v>
      </c>
      <c r="F58" s="88"/>
      <c r="G58" s="87"/>
      <c r="H58" s="88"/>
      <c r="I58" s="88"/>
    </row>
    <row r="59" spans="1:9" x14ac:dyDescent="0.35">
      <c r="A59" s="92"/>
      <c r="B59" s="93" t="s">
        <v>614</v>
      </c>
      <c r="C59" s="94" t="s">
        <v>615</v>
      </c>
      <c r="D59" s="94" t="s">
        <v>616</v>
      </c>
      <c r="E59" s="94" t="s">
        <v>617</v>
      </c>
      <c r="F59" s="95"/>
      <c r="G59" s="95"/>
      <c r="H59" s="95"/>
      <c r="I59" s="95"/>
    </row>
    <row r="60" spans="1:9" x14ac:dyDescent="0.35">
      <c r="A60" s="77"/>
      <c r="B60" s="77"/>
      <c r="C60" s="95"/>
      <c r="D60" s="95"/>
      <c r="E60" s="95"/>
      <c r="F60" s="95"/>
      <c r="G60" s="95"/>
      <c r="H60" s="95"/>
      <c r="I60" s="95"/>
    </row>
    <row r="61" spans="1:9" x14ac:dyDescent="0.35">
      <c r="A61" s="81" t="s">
        <v>618</v>
      </c>
      <c r="B61" s="77"/>
      <c r="C61" s="95"/>
      <c r="D61" s="95"/>
      <c r="E61" s="95"/>
      <c r="F61" s="95"/>
      <c r="G61" s="95"/>
      <c r="H61" s="95"/>
      <c r="I61" s="95"/>
    </row>
    <row r="62" spans="1:9" x14ac:dyDescent="0.35">
      <c r="A62" s="77"/>
      <c r="B62" s="82"/>
      <c r="C62" s="96" t="s">
        <v>619</v>
      </c>
      <c r="D62" s="96" t="s">
        <v>620</v>
      </c>
      <c r="E62" s="96" t="s">
        <v>621</v>
      </c>
      <c r="F62" s="96" t="s">
        <v>622</v>
      </c>
      <c r="G62" s="96" t="s">
        <v>623</v>
      </c>
      <c r="H62" s="96"/>
      <c r="I62" s="95"/>
    </row>
    <row r="63" spans="1:9" x14ac:dyDescent="0.35">
      <c r="A63" s="77"/>
      <c r="B63" s="86" t="s">
        <v>624</v>
      </c>
      <c r="C63" s="87" t="s">
        <v>625</v>
      </c>
      <c r="D63" s="87" t="s">
        <v>626</v>
      </c>
      <c r="E63" s="87" t="s">
        <v>627</v>
      </c>
      <c r="F63" s="87" t="s">
        <v>628</v>
      </c>
      <c r="G63" s="87" t="s">
        <v>629</v>
      </c>
      <c r="H63" s="87"/>
      <c r="I63" s="95"/>
    </row>
    <row r="64" spans="1:9" x14ac:dyDescent="0.35">
      <c r="A64" s="89"/>
      <c r="B64" s="89"/>
      <c r="C64" s="97"/>
      <c r="D64" s="97"/>
      <c r="E64" s="97"/>
      <c r="F64" s="97"/>
      <c r="G64" s="97"/>
      <c r="H64" s="87"/>
      <c r="I64" s="87"/>
    </row>
    <row r="65" spans="1:9" x14ac:dyDescent="0.35">
      <c r="A65" s="81" t="s">
        <v>630</v>
      </c>
      <c r="B65" s="89"/>
      <c r="C65" s="95"/>
      <c r="D65" s="95"/>
      <c r="E65" s="95"/>
      <c r="F65" s="95"/>
      <c r="G65" s="95"/>
      <c r="H65" s="95"/>
      <c r="I65" s="95"/>
    </row>
    <row r="66" spans="1:9" x14ac:dyDescent="0.35">
      <c r="A66" s="77"/>
      <c r="B66" s="86" t="s">
        <v>614</v>
      </c>
      <c r="C66" s="107" t="s">
        <v>631</v>
      </c>
      <c r="D66" s="98"/>
      <c r="E66" s="95"/>
      <c r="F66" s="95"/>
      <c r="G66" s="95"/>
      <c r="H66" s="95"/>
      <c r="I66" s="95"/>
    </row>
    <row r="67" spans="1:9" x14ac:dyDescent="0.35">
      <c r="A67" s="92"/>
      <c r="B67" s="93"/>
      <c r="C67" s="99"/>
      <c r="D67" s="100"/>
      <c r="E67" s="101"/>
      <c r="F67" s="101"/>
      <c r="G67" s="101"/>
      <c r="H67" s="101"/>
      <c r="I67" s="101"/>
    </row>
    <row r="68" spans="1:9" x14ac:dyDescent="0.35">
      <c r="A68" s="80"/>
      <c r="B68" s="102" t="s">
        <v>624</v>
      </c>
      <c r="C68" s="103" t="s">
        <v>632</v>
      </c>
      <c r="D68" s="104"/>
      <c r="E68" s="105"/>
      <c r="F68" s="105"/>
      <c r="G68" s="105"/>
      <c r="H68" s="105"/>
      <c r="I68" s="105"/>
    </row>
    <row r="69" spans="1:9" x14ac:dyDescent="0.35">
      <c r="A69" s="106" t="s">
        <v>633</v>
      </c>
      <c r="B69" s="89"/>
      <c r="C69" s="83"/>
      <c r="D69" s="77"/>
      <c r="E69" s="77"/>
      <c r="F69" s="77"/>
      <c r="G69" s="77"/>
      <c r="H69" s="77"/>
      <c r="I69" s="77"/>
    </row>
  </sheetData>
  <mergeCells count="1">
    <mergeCell ref="H10:L10"/>
  </mergeCells>
  <pageMargins left="0.7" right="0.7" top="0.78740157499999996" bottom="0.78740157499999996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E4706-3144-40A3-8C05-960E108FC5DF}">
  <dimension ref="A1:U45"/>
  <sheetViews>
    <sheetView workbookViewId="0"/>
  </sheetViews>
  <sheetFormatPr baseColWidth="10" defaultRowHeight="14.5" x14ac:dyDescent="0.35"/>
  <cols>
    <col min="1" max="1" width="26.1796875" bestFit="1" customWidth="1"/>
  </cols>
  <sheetData>
    <row r="1" spans="1:21" x14ac:dyDescent="0.35">
      <c r="A1" s="8" t="s">
        <v>220</v>
      </c>
      <c r="B1" t="s">
        <v>251</v>
      </c>
    </row>
    <row r="2" spans="1:21" x14ac:dyDescent="0.35">
      <c r="A2" s="8" t="s">
        <v>210</v>
      </c>
      <c r="B2" t="s">
        <v>640</v>
      </c>
    </row>
    <row r="3" spans="1:21" x14ac:dyDescent="0.35">
      <c r="A3" s="8" t="s">
        <v>211</v>
      </c>
      <c r="B3" t="s">
        <v>250</v>
      </c>
    </row>
    <row r="4" spans="1:21" x14ac:dyDescent="0.35">
      <c r="A4" s="8" t="s">
        <v>641</v>
      </c>
      <c r="B4" t="s">
        <v>642</v>
      </c>
    </row>
    <row r="5" spans="1:21" x14ac:dyDescent="0.35">
      <c r="A5" s="8" t="s">
        <v>212</v>
      </c>
      <c r="B5" s="10" t="s">
        <v>252</v>
      </c>
    </row>
    <row r="6" spans="1:21" x14ac:dyDescent="0.35">
      <c r="A6" s="8" t="s">
        <v>643</v>
      </c>
    </row>
    <row r="8" spans="1:21" x14ac:dyDescent="0.35">
      <c r="A8" s="8" t="s">
        <v>646</v>
      </c>
      <c r="F8" s="11"/>
      <c r="H8" s="11"/>
      <c r="K8" s="11"/>
      <c r="M8" s="11"/>
      <c r="O8" s="11"/>
      <c r="Q8" s="11"/>
      <c r="R8" s="11"/>
      <c r="S8" s="11"/>
      <c r="T8" s="11"/>
      <c r="U8" s="11"/>
    </row>
    <row r="9" spans="1:21" x14ac:dyDescent="0.35">
      <c r="A9" s="8"/>
      <c r="F9" s="11"/>
      <c r="H9" s="11"/>
      <c r="K9" s="11"/>
      <c r="M9" s="11"/>
      <c r="O9" s="11"/>
      <c r="Q9" s="11"/>
      <c r="R9" s="11"/>
      <c r="S9" s="11"/>
      <c r="T9" s="11"/>
      <c r="U9" s="11"/>
    </row>
    <row r="10" spans="1:21" x14ac:dyDescent="0.35">
      <c r="A10" s="8"/>
      <c r="F10" s="11"/>
      <c r="H10" s="11"/>
      <c r="K10" s="11"/>
      <c r="M10" s="11"/>
      <c r="O10" s="11"/>
      <c r="Q10" s="11"/>
      <c r="R10" s="11"/>
      <c r="S10" s="11"/>
      <c r="T10" s="11"/>
      <c r="U10" s="11"/>
    </row>
    <row r="11" spans="1:21" x14ac:dyDescent="0.35"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21" x14ac:dyDescent="0.35">
      <c r="A12" s="126" t="s">
        <v>0</v>
      </c>
      <c r="B12" s="126" t="s">
        <v>253</v>
      </c>
      <c r="C12" s="126" t="s">
        <v>254</v>
      </c>
      <c r="D12" s="126" t="s">
        <v>335</v>
      </c>
      <c r="E12" s="126" t="s">
        <v>344</v>
      </c>
      <c r="F12" s="126" t="s">
        <v>336</v>
      </c>
      <c r="G12" s="126" t="s">
        <v>337</v>
      </c>
      <c r="H12" s="126" t="s">
        <v>338</v>
      </c>
      <c r="I12" s="126" t="s">
        <v>339</v>
      </c>
      <c r="J12" s="126" t="s">
        <v>340</v>
      </c>
      <c r="K12" s="126" t="s">
        <v>341</v>
      </c>
      <c r="L12" s="126" t="s">
        <v>342</v>
      </c>
      <c r="M12" s="126" t="s">
        <v>343</v>
      </c>
      <c r="O12" s="11"/>
    </row>
    <row r="13" spans="1:21" x14ac:dyDescent="0.35">
      <c r="A13" s="127" t="s">
        <v>151</v>
      </c>
      <c r="B13" s="127">
        <v>16</v>
      </c>
      <c r="C13" s="127">
        <v>3</v>
      </c>
      <c r="D13" s="127">
        <v>19</v>
      </c>
      <c r="E13" s="7">
        <f>(D13/200)*100</f>
        <v>9.5</v>
      </c>
      <c r="F13" s="127">
        <v>41306</v>
      </c>
      <c r="G13" s="127" t="s">
        <v>255</v>
      </c>
      <c r="H13" s="127">
        <v>0</v>
      </c>
      <c r="I13" s="127">
        <v>0</v>
      </c>
      <c r="J13" s="127">
        <v>0</v>
      </c>
      <c r="K13" s="127">
        <v>0</v>
      </c>
      <c r="L13" s="127">
        <v>0</v>
      </c>
      <c r="M13" s="127">
        <v>0</v>
      </c>
      <c r="N13" s="11"/>
      <c r="O13" s="11"/>
    </row>
    <row r="14" spans="1:21" x14ac:dyDescent="0.35">
      <c r="A14" s="127" t="s">
        <v>23</v>
      </c>
      <c r="B14" s="127">
        <v>5</v>
      </c>
      <c r="C14" s="127">
        <v>52</v>
      </c>
      <c r="D14" s="127">
        <v>57</v>
      </c>
      <c r="E14" s="7">
        <f t="shared" ref="E14:E35" si="0">(D14/200)*100</f>
        <v>28.499999999999996</v>
      </c>
      <c r="F14" s="127">
        <v>629565</v>
      </c>
      <c r="G14" s="127" t="s">
        <v>256</v>
      </c>
      <c r="H14" s="127">
        <v>0</v>
      </c>
      <c r="I14" s="127">
        <v>0</v>
      </c>
      <c r="J14" s="127">
        <v>0</v>
      </c>
      <c r="K14" s="127">
        <v>0</v>
      </c>
      <c r="L14" s="127">
        <v>0</v>
      </c>
      <c r="M14" s="127">
        <v>0</v>
      </c>
      <c r="N14" s="11"/>
      <c r="O14" s="11"/>
    </row>
    <row r="15" spans="1:21" x14ac:dyDescent="0.35">
      <c r="A15" s="127" t="s">
        <v>96</v>
      </c>
      <c r="B15" s="127">
        <v>37</v>
      </c>
      <c r="C15" s="127">
        <v>17</v>
      </c>
      <c r="D15" s="127">
        <v>54</v>
      </c>
      <c r="E15" s="7">
        <f t="shared" si="0"/>
        <v>27</v>
      </c>
      <c r="F15" s="127">
        <v>657876</v>
      </c>
      <c r="G15" s="127" t="s">
        <v>257</v>
      </c>
      <c r="H15" s="127">
        <v>0</v>
      </c>
      <c r="I15" s="127">
        <v>0</v>
      </c>
      <c r="J15" s="127">
        <v>0</v>
      </c>
      <c r="K15" s="127">
        <v>0</v>
      </c>
      <c r="L15" s="127">
        <v>0</v>
      </c>
      <c r="M15" s="127">
        <v>0</v>
      </c>
      <c r="N15" s="11"/>
      <c r="O15" s="11"/>
    </row>
    <row r="16" spans="1:21" x14ac:dyDescent="0.35">
      <c r="A16" s="127" t="s">
        <v>83</v>
      </c>
      <c r="B16" s="127">
        <v>0</v>
      </c>
      <c r="C16" s="127">
        <v>19</v>
      </c>
      <c r="D16" s="127">
        <v>19</v>
      </c>
      <c r="E16" s="7">
        <f t="shared" si="0"/>
        <v>9.5</v>
      </c>
      <c r="F16" s="127">
        <v>253738</v>
      </c>
      <c r="G16" s="127" t="s">
        <v>258</v>
      </c>
      <c r="H16" s="127">
        <v>0</v>
      </c>
      <c r="I16" s="127">
        <v>0</v>
      </c>
      <c r="J16" s="127">
        <v>0</v>
      </c>
      <c r="K16" s="127">
        <v>0</v>
      </c>
      <c r="L16" s="127">
        <v>0</v>
      </c>
      <c r="M16" s="127">
        <v>0</v>
      </c>
      <c r="N16" s="11"/>
      <c r="O16" s="11"/>
    </row>
    <row r="17" spans="1:15" x14ac:dyDescent="0.35">
      <c r="A17" s="127" t="s">
        <v>55</v>
      </c>
      <c r="B17" s="127">
        <v>0</v>
      </c>
      <c r="C17" s="127">
        <v>20</v>
      </c>
      <c r="D17" s="127">
        <v>20</v>
      </c>
      <c r="E17" s="7">
        <f t="shared" si="0"/>
        <v>10</v>
      </c>
      <c r="F17" s="127">
        <v>243278</v>
      </c>
      <c r="G17" s="127" t="s">
        <v>259</v>
      </c>
      <c r="H17" s="127">
        <v>0</v>
      </c>
      <c r="I17" s="127">
        <v>0</v>
      </c>
      <c r="J17" s="127">
        <v>0</v>
      </c>
      <c r="K17" s="127">
        <v>0</v>
      </c>
      <c r="L17" s="127">
        <v>0</v>
      </c>
      <c r="M17" s="127">
        <v>0</v>
      </c>
      <c r="N17" s="11"/>
      <c r="O17" s="11"/>
    </row>
    <row r="18" spans="1:15" x14ac:dyDescent="0.35">
      <c r="A18" s="127" t="s">
        <v>94</v>
      </c>
      <c r="B18" s="127">
        <v>54</v>
      </c>
      <c r="C18" s="127">
        <v>1</v>
      </c>
      <c r="D18" s="127">
        <v>55</v>
      </c>
      <c r="E18" s="7">
        <f t="shared" si="0"/>
        <v>27.500000000000004</v>
      </c>
      <c r="F18" s="127">
        <v>183897</v>
      </c>
      <c r="G18" s="127" t="s">
        <v>260</v>
      </c>
      <c r="H18" s="127">
        <v>0</v>
      </c>
      <c r="I18" s="127">
        <v>0</v>
      </c>
      <c r="J18" s="127">
        <v>0</v>
      </c>
      <c r="K18" s="127">
        <v>0</v>
      </c>
      <c r="L18" s="127">
        <v>0</v>
      </c>
      <c r="M18" s="127">
        <v>0</v>
      </c>
      <c r="N18" s="11"/>
      <c r="O18" s="11"/>
    </row>
    <row r="19" spans="1:15" x14ac:dyDescent="0.35">
      <c r="A19" s="127" t="s">
        <v>47</v>
      </c>
      <c r="B19" s="127">
        <v>0</v>
      </c>
      <c r="C19" s="127">
        <v>15</v>
      </c>
      <c r="D19" s="127">
        <v>15</v>
      </c>
      <c r="E19" s="7">
        <f t="shared" si="0"/>
        <v>7.5</v>
      </c>
      <c r="F19" s="127">
        <v>116904</v>
      </c>
      <c r="G19" s="127" t="s">
        <v>261</v>
      </c>
      <c r="H19" s="127">
        <v>0</v>
      </c>
      <c r="I19" s="127">
        <v>0</v>
      </c>
      <c r="J19" s="127">
        <v>0</v>
      </c>
      <c r="K19" s="127">
        <v>0</v>
      </c>
      <c r="L19" s="127">
        <v>0</v>
      </c>
      <c r="M19" s="127">
        <v>0</v>
      </c>
      <c r="N19" s="11"/>
      <c r="O19" s="11"/>
    </row>
    <row r="20" spans="1:15" x14ac:dyDescent="0.35">
      <c r="A20" s="127" t="s">
        <v>19</v>
      </c>
      <c r="B20" s="127">
        <v>6</v>
      </c>
      <c r="C20" s="127">
        <v>15</v>
      </c>
      <c r="D20" s="127">
        <v>21</v>
      </c>
      <c r="E20" s="7">
        <f t="shared" si="0"/>
        <v>10.5</v>
      </c>
      <c r="F20" s="127">
        <v>283105</v>
      </c>
      <c r="G20" s="127" t="s">
        <v>262</v>
      </c>
      <c r="H20" s="127">
        <v>0</v>
      </c>
      <c r="I20" s="127">
        <v>0</v>
      </c>
      <c r="J20" s="127">
        <v>0</v>
      </c>
      <c r="K20" s="127">
        <v>0</v>
      </c>
      <c r="L20" s="127">
        <v>0</v>
      </c>
      <c r="M20" s="127">
        <v>0</v>
      </c>
      <c r="N20" s="11"/>
      <c r="O20" s="11"/>
    </row>
    <row r="21" spans="1:15" x14ac:dyDescent="0.35">
      <c r="A21" s="127" t="s">
        <v>8</v>
      </c>
      <c r="B21" s="127">
        <v>16</v>
      </c>
      <c r="C21" s="127">
        <v>12</v>
      </c>
      <c r="D21" s="127">
        <v>29</v>
      </c>
      <c r="E21" s="7">
        <f t="shared" si="0"/>
        <v>14.499999999999998</v>
      </c>
      <c r="F21" s="127">
        <v>1110805</v>
      </c>
      <c r="G21" s="127" t="s">
        <v>334</v>
      </c>
      <c r="H21" s="127">
        <v>0</v>
      </c>
      <c r="I21" s="127">
        <v>0</v>
      </c>
      <c r="J21" s="127">
        <v>0</v>
      </c>
      <c r="K21" s="127">
        <v>0</v>
      </c>
      <c r="L21" s="127">
        <v>0</v>
      </c>
      <c r="M21" s="127">
        <v>0</v>
      </c>
      <c r="N21" s="11"/>
      <c r="O21" s="11"/>
    </row>
    <row r="22" spans="1:15" x14ac:dyDescent="0.35">
      <c r="A22" s="127" t="s">
        <v>31</v>
      </c>
      <c r="B22" s="127">
        <v>4</v>
      </c>
      <c r="C22" s="127">
        <v>14</v>
      </c>
      <c r="D22" s="127">
        <v>18</v>
      </c>
      <c r="E22" s="7">
        <f t="shared" si="0"/>
        <v>9</v>
      </c>
      <c r="F22" s="127">
        <v>264994</v>
      </c>
      <c r="G22" s="127" t="s">
        <v>263</v>
      </c>
      <c r="H22" s="127">
        <v>0</v>
      </c>
      <c r="I22" s="127">
        <v>0</v>
      </c>
      <c r="J22" s="127">
        <v>0</v>
      </c>
      <c r="K22" s="127">
        <v>0</v>
      </c>
      <c r="L22" s="127">
        <v>0</v>
      </c>
      <c r="M22" s="127">
        <v>0</v>
      </c>
      <c r="N22" s="11"/>
      <c r="O22" s="11"/>
    </row>
    <row r="23" spans="1:15" x14ac:dyDescent="0.35">
      <c r="A23" s="127" t="s">
        <v>168</v>
      </c>
      <c r="B23" s="127">
        <v>9</v>
      </c>
      <c r="C23" s="127">
        <v>4</v>
      </c>
      <c r="D23" s="127">
        <v>13</v>
      </c>
      <c r="E23" s="7">
        <f t="shared" si="0"/>
        <v>6.5</v>
      </c>
      <c r="F23" s="127">
        <v>233938</v>
      </c>
      <c r="G23" s="127" t="s">
        <v>264</v>
      </c>
      <c r="H23" s="127">
        <v>0</v>
      </c>
      <c r="I23" s="127">
        <v>0</v>
      </c>
      <c r="J23" s="127">
        <v>0</v>
      </c>
      <c r="K23" s="127">
        <v>0</v>
      </c>
      <c r="L23" s="127">
        <v>0</v>
      </c>
      <c r="M23" s="127">
        <v>0</v>
      </c>
      <c r="N23" s="11"/>
      <c r="O23" s="11"/>
    </row>
    <row r="24" spans="1:15" x14ac:dyDescent="0.35">
      <c r="A24" s="127" t="s">
        <v>67</v>
      </c>
      <c r="B24" s="127">
        <v>0</v>
      </c>
      <c r="C24" s="127">
        <v>8</v>
      </c>
      <c r="D24" s="127">
        <v>8</v>
      </c>
      <c r="E24" s="7">
        <f t="shared" si="0"/>
        <v>4</v>
      </c>
      <c r="F24" s="127">
        <v>138617</v>
      </c>
      <c r="G24" s="127" t="s">
        <v>265</v>
      </c>
      <c r="H24" s="127">
        <v>2.6068000000000001E-9</v>
      </c>
      <c r="I24" s="127">
        <v>1.1102199999999999E-11</v>
      </c>
      <c r="J24" s="127">
        <v>7.3564799999999998E-14</v>
      </c>
      <c r="K24" s="127">
        <v>8.1191099999999996E-5</v>
      </c>
      <c r="L24" s="127">
        <v>3.1918899999999997E-8</v>
      </c>
      <c r="M24" s="127">
        <v>2.2912399999999999E-10</v>
      </c>
      <c r="N24" s="11"/>
      <c r="O24" s="11"/>
    </row>
    <row r="25" spans="1:15" x14ac:dyDescent="0.35">
      <c r="A25" s="127" t="s">
        <v>27</v>
      </c>
      <c r="B25" s="127">
        <v>0</v>
      </c>
      <c r="C25" s="127">
        <v>8</v>
      </c>
      <c r="D25" s="127">
        <v>8</v>
      </c>
      <c r="E25" s="7">
        <f t="shared" si="0"/>
        <v>4</v>
      </c>
      <c r="F25" s="127">
        <v>164572</v>
      </c>
      <c r="G25" s="127" t="s">
        <v>266</v>
      </c>
      <c r="H25" s="127">
        <v>4.3598499999999998E-8</v>
      </c>
      <c r="I25" s="127">
        <v>0</v>
      </c>
      <c r="J25" s="127">
        <v>1.5917699999999999E-13</v>
      </c>
      <c r="K25" s="127">
        <v>1.1639200000000001E-4</v>
      </c>
      <c r="L25" s="127">
        <v>0</v>
      </c>
      <c r="M25" s="127">
        <v>4.5763399999999998E-10</v>
      </c>
      <c r="N25" s="11"/>
      <c r="O25" s="11"/>
    </row>
    <row r="26" spans="1:15" x14ac:dyDescent="0.35">
      <c r="A26" s="127" t="s">
        <v>93</v>
      </c>
      <c r="B26" s="127">
        <v>3</v>
      </c>
      <c r="C26" s="127">
        <v>7</v>
      </c>
      <c r="D26" s="127">
        <v>10</v>
      </c>
      <c r="E26" s="7">
        <f t="shared" si="0"/>
        <v>5</v>
      </c>
      <c r="F26" s="127">
        <v>635486</v>
      </c>
      <c r="G26" s="127" t="s">
        <v>267</v>
      </c>
      <c r="H26" s="127">
        <v>3.6115600000000002E-8</v>
      </c>
      <c r="I26" s="127">
        <v>2.2204500000000001E-11</v>
      </c>
      <c r="J26" s="127">
        <v>2.5334300000000002E-13</v>
      </c>
      <c r="K26" s="127">
        <v>1.03832E-4</v>
      </c>
      <c r="L26" s="127">
        <v>5.9278000000000001E-9</v>
      </c>
      <c r="M26" s="127">
        <v>6.7633500000000002E-10</v>
      </c>
      <c r="N26" s="11"/>
      <c r="O26" s="11"/>
    </row>
    <row r="27" spans="1:15" x14ac:dyDescent="0.35">
      <c r="A27" s="127" t="s">
        <v>161</v>
      </c>
      <c r="B27" s="127">
        <v>0</v>
      </c>
      <c r="C27" s="127">
        <v>9</v>
      </c>
      <c r="D27" s="127">
        <v>9</v>
      </c>
      <c r="E27" s="7">
        <f t="shared" si="0"/>
        <v>4.5</v>
      </c>
      <c r="F27" s="127">
        <v>456145</v>
      </c>
      <c r="G27" s="127" t="s">
        <v>268</v>
      </c>
      <c r="H27" s="127">
        <v>2.1474800000000001E-6</v>
      </c>
      <c r="I27" s="127">
        <v>2.2759600000000001E-9</v>
      </c>
      <c r="J27" s="127">
        <v>2.21698E-11</v>
      </c>
      <c r="K27" s="127">
        <v>5.3508100000000001E-3</v>
      </c>
      <c r="L27" s="127">
        <v>5.6709299999999998E-6</v>
      </c>
      <c r="M27" s="127">
        <v>5.5239700000000001E-8</v>
      </c>
      <c r="N27" s="11"/>
      <c r="O27" s="11"/>
    </row>
    <row r="28" spans="1:15" x14ac:dyDescent="0.35">
      <c r="A28" s="127" t="s">
        <v>59</v>
      </c>
      <c r="B28" s="127">
        <v>2</v>
      </c>
      <c r="C28" s="127">
        <v>4</v>
      </c>
      <c r="D28" s="127">
        <v>6</v>
      </c>
      <c r="E28" s="7">
        <f t="shared" si="0"/>
        <v>3</v>
      </c>
      <c r="F28" s="127">
        <v>326403</v>
      </c>
      <c r="G28" s="127" t="s">
        <v>269</v>
      </c>
      <c r="H28" s="127">
        <v>1.09882E-2</v>
      </c>
      <c r="I28" s="127">
        <v>2.1976100000000001E-5</v>
      </c>
      <c r="J28" s="127">
        <v>3.0709100000000001E-7</v>
      </c>
      <c r="K28" s="127" t="s">
        <v>270</v>
      </c>
      <c r="L28" s="127">
        <v>5.1334900000000003E-2</v>
      </c>
      <c r="M28" s="127">
        <v>7.17346E-4</v>
      </c>
      <c r="N28" s="11"/>
      <c r="O28" s="11"/>
    </row>
    <row r="29" spans="1:15" x14ac:dyDescent="0.35">
      <c r="A29" s="127" t="s">
        <v>102</v>
      </c>
      <c r="B29" s="127" t="s">
        <v>284</v>
      </c>
      <c r="C29" s="127" t="s">
        <v>285</v>
      </c>
      <c r="D29" s="127" t="s">
        <v>285</v>
      </c>
      <c r="E29" s="7">
        <f t="shared" si="0"/>
        <v>3.5000000000000004</v>
      </c>
      <c r="F29" s="127" t="s">
        <v>286</v>
      </c>
      <c r="G29" s="127" t="s">
        <v>287</v>
      </c>
      <c r="H29" s="127" t="s">
        <v>288</v>
      </c>
      <c r="I29" s="127" t="s">
        <v>289</v>
      </c>
      <c r="J29" s="127" t="s">
        <v>290</v>
      </c>
      <c r="K29" s="127" t="s">
        <v>271</v>
      </c>
      <c r="L29" s="127" t="s">
        <v>272</v>
      </c>
      <c r="M29" s="127" t="s">
        <v>291</v>
      </c>
      <c r="N29" s="11"/>
      <c r="O29" s="11"/>
    </row>
    <row r="30" spans="1:15" x14ac:dyDescent="0.35">
      <c r="A30" s="127" t="s">
        <v>174</v>
      </c>
      <c r="B30" s="127" t="s">
        <v>284</v>
      </c>
      <c r="C30" s="127" t="s">
        <v>292</v>
      </c>
      <c r="D30" s="127" t="s">
        <v>292</v>
      </c>
      <c r="E30" s="7">
        <f t="shared" si="0"/>
        <v>3</v>
      </c>
      <c r="F30" s="127" t="s">
        <v>293</v>
      </c>
      <c r="G30" s="127" t="s">
        <v>294</v>
      </c>
      <c r="H30" s="127" t="s">
        <v>295</v>
      </c>
      <c r="I30" s="127" t="s">
        <v>296</v>
      </c>
      <c r="J30" s="127" t="s">
        <v>297</v>
      </c>
      <c r="K30" s="127" t="s">
        <v>273</v>
      </c>
      <c r="L30" s="127" t="s">
        <v>298</v>
      </c>
      <c r="M30" s="127" t="s">
        <v>299</v>
      </c>
      <c r="N30" s="11"/>
      <c r="O30" s="11"/>
    </row>
    <row r="31" spans="1:15" x14ac:dyDescent="0.35">
      <c r="A31" s="127" t="s">
        <v>110</v>
      </c>
      <c r="B31" s="127" t="s">
        <v>284</v>
      </c>
      <c r="C31" s="127" t="s">
        <v>285</v>
      </c>
      <c r="D31" s="127" t="s">
        <v>285</v>
      </c>
      <c r="E31" s="7">
        <f t="shared" si="0"/>
        <v>3.5000000000000004</v>
      </c>
      <c r="F31" s="127" t="s">
        <v>300</v>
      </c>
      <c r="G31" s="127" t="s">
        <v>301</v>
      </c>
      <c r="H31" s="127" t="s">
        <v>302</v>
      </c>
      <c r="I31" s="127" t="s">
        <v>303</v>
      </c>
      <c r="J31" s="127" t="s">
        <v>304</v>
      </c>
      <c r="K31" s="127" t="s">
        <v>274</v>
      </c>
      <c r="L31" s="127" t="s">
        <v>305</v>
      </c>
      <c r="M31" s="127" t="s">
        <v>306</v>
      </c>
      <c r="N31" s="11"/>
      <c r="O31" s="11"/>
    </row>
    <row r="32" spans="1:15" x14ac:dyDescent="0.35">
      <c r="A32" s="127" t="s">
        <v>107</v>
      </c>
      <c r="B32" s="127" t="s">
        <v>307</v>
      </c>
      <c r="C32" s="127" t="s">
        <v>308</v>
      </c>
      <c r="D32" s="127" t="s">
        <v>309</v>
      </c>
      <c r="E32" s="7">
        <f t="shared" si="0"/>
        <v>2.5</v>
      </c>
      <c r="F32" s="127" t="s">
        <v>310</v>
      </c>
      <c r="G32" s="127" t="s">
        <v>311</v>
      </c>
      <c r="H32" s="127" t="s">
        <v>312</v>
      </c>
      <c r="I32" s="127" t="s">
        <v>313</v>
      </c>
      <c r="J32" s="127" t="s">
        <v>314</v>
      </c>
      <c r="K32" s="127" t="s">
        <v>275</v>
      </c>
      <c r="L32" s="127" t="s">
        <v>315</v>
      </c>
      <c r="M32" s="127" t="s">
        <v>316</v>
      </c>
      <c r="N32" s="11"/>
      <c r="O32" s="11"/>
    </row>
    <row r="33" spans="1:15" x14ac:dyDescent="0.35">
      <c r="A33" s="127" t="s">
        <v>39</v>
      </c>
      <c r="B33" s="127" t="s">
        <v>284</v>
      </c>
      <c r="C33" s="127" t="s">
        <v>292</v>
      </c>
      <c r="D33" s="127" t="s">
        <v>292</v>
      </c>
      <c r="E33" s="7">
        <f t="shared" si="0"/>
        <v>3</v>
      </c>
      <c r="F33" s="127" t="s">
        <v>317</v>
      </c>
      <c r="G33" s="127" t="s">
        <v>318</v>
      </c>
      <c r="H33" s="127" t="s">
        <v>319</v>
      </c>
      <c r="I33" s="127" t="s">
        <v>320</v>
      </c>
      <c r="J33" s="127" t="s">
        <v>321</v>
      </c>
      <c r="K33" s="127" t="s">
        <v>276</v>
      </c>
      <c r="L33" s="127" t="s">
        <v>322</v>
      </c>
      <c r="M33" s="127" t="s">
        <v>323</v>
      </c>
      <c r="N33" s="11"/>
      <c r="O33" s="11"/>
    </row>
    <row r="34" spans="1:15" x14ac:dyDescent="0.35">
      <c r="A34" s="127" t="s">
        <v>277</v>
      </c>
      <c r="B34" s="127" t="s">
        <v>307</v>
      </c>
      <c r="C34" s="127" t="s">
        <v>284</v>
      </c>
      <c r="D34" s="127" t="s">
        <v>307</v>
      </c>
      <c r="E34" s="7">
        <f t="shared" si="0"/>
        <v>1.5</v>
      </c>
      <c r="F34" s="127" t="s">
        <v>324</v>
      </c>
      <c r="G34" s="127" t="s">
        <v>325</v>
      </c>
      <c r="H34" s="127" t="s">
        <v>278</v>
      </c>
      <c r="I34" s="127" t="s">
        <v>326</v>
      </c>
      <c r="J34" s="127" t="s">
        <v>327</v>
      </c>
      <c r="K34" s="127" t="s">
        <v>328</v>
      </c>
      <c r="L34" s="127" t="s">
        <v>279</v>
      </c>
      <c r="M34" s="127" t="s">
        <v>280</v>
      </c>
      <c r="N34" s="11"/>
      <c r="O34" s="11"/>
    </row>
    <row r="35" spans="1:15" x14ac:dyDescent="0.35">
      <c r="A35" s="127" t="s">
        <v>43</v>
      </c>
      <c r="B35" s="127" t="s">
        <v>308</v>
      </c>
      <c r="C35" s="127" t="s">
        <v>308</v>
      </c>
      <c r="D35" s="127" t="s">
        <v>329</v>
      </c>
      <c r="E35" s="7">
        <f t="shared" si="0"/>
        <v>2</v>
      </c>
      <c r="F35" s="127" t="s">
        <v>330</v>
      </c>
      <c r="G35" s="127" t="s">
        <v>331</v>
      </c>
      <c r="H35" s="127" t="s">
        <v>281</v>
      </c>
      <c r="I35" s="127" t="s">
        <v>332</v>
      </c>
      <c r="J35" s="127" t="s">
        <v>333</v>
      </c>
      <c r="K35" s="127" t="s">
        <v>328</v>
      </c>
      <c r="L35" s="127" t="s">
        <v>282</v>
      </c>
      <c r="M35" s="127" t="s">
        <v>283</v>
      </c>
      <c r="N35" s="11"/>
      <c r="O35" s="11"/>
    </row>
    <row r="36" spans="1:15" x14ac:dyDescent="0.3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3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3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3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x14ac:dyDescent="0.3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3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3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x14ac:dyDescent="0.3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3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x14ac:dyDescent="0.3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2A31F-56A3-4BD8-9946-9CA8DA9198C3}">
  <dimension ref="A1:K439"/>
  <sheetViews>
    <sheetView workbookViewId="0"/>
  </sheetViews>
  <sheetFormatPr baseColWidth="10" defaultRowHeight="14.5" x14ac:dyDescent="0.35"/>
  <cols>
    <col min="1" max="1" width="26.1796875" bestFit="1" customWidth="1"/>
    <col min="2" max="2" width="13.453125" customWidth="1"/>
    <col min="3" max="3" width="17.453125" customWidth="1"/>
    <col min="4" max="4" width="18.453125" customWidth="1"/>
    <col min="5" max="5" width="38.26953125" customWidth="1"/>
    <col min="6" max="6" width="13" bestFit="1" customWidth="1"/>
  </cols>
  <sheetData>
    <row r="1" spans="1:11" x14ac:dyDescent="0.35">
      <c r="A1" s="8" t="s">
        <v>220</v>
      </c>
      <c r="B1" t="s">
        <v>221</v>
      </c>
    </row>
    <row r="2" spans="1:11" x14ac:dyDescent="0.35">
      <c r="A2" s="8" t="s">
        <v>210</v>
      </c>
      <c r="B2" t="s">
        <v>222</v>
      </c>
    </row>
    <row r="3" spans="1:11" x14ac:dyDescent="0.35">
      <c r="A3" s="8" t="s">
        <v>211</v>
      </c>
      <c r="B3" t="s">
        <v>224</v>
      </c>
    </row>
    <row r="4" spans="1:11" x14ac:dyDescent="0.35">
      <c r="A4" s="8" t="s">
        <v>212</v>
      </c>
      <c r="B4" s="15" t="s">
        <v>586</v>
      </c>
    </row>
    <row r="5" spans="1:11" x14ac:dyDescent="0.35">
      <c r="A5" s="8"/>
    </row>
    <row r="6" spans="1:11" x14ac:dyDescent="0.35">
      <c r="A6" s="8"/>
    </row>
    <row r="7" spans="1:11" x14ac:dyDescent="0.35">
      <c r="A7" s="209" t="s">
        <v>636</v>
      </c>
      <c r="B7" s="209"/>
      <c r="C7" s="209"/>
      <c r="D7" s="209"/>
      <c r="F7" s="208" t="s">
        <v>635</v>
      </c>
      <c r="G7" s="208"/>
      <c r="H7" s="208"/>
      <c r="I7" s="208"/>
      <c r="J7" s="208"/>
      <c r="K7" s="208"/>
    </row>
    <row r="8" spans="1:11" ht="15" customHeight="1" thickBot="1" x14ac:dyDescent="0.4">
      <c r="A8" s="209"/>
      <c r="B8" s="209"/>
      <c r="C8" s="209"/>
      <c r="D8" s="209"/>
      <c r="F8" s="208"/>
      <c r="G8" s="208"/>
      <c r="H8" s="208"/>
      <c r="I8" s="208"/>
      <c r="J8" s="208"/>
      <c r="K8" s="208"/>
    </row>
    <row r="9" spans="1:11" ht="58" x14ac:dyDescent="0.35">
      <c r="A9" s="22" t="s">
        <v>381</v>
      </c>
      <c r="B9" s="23" t="s">
        <v>580</v>
      </c>
      <c r="C9" s="68" t="s">
        <v>578</v>
      </c>
      <c r="D9" s="68" t="s">
        <v>579</v>
      </c>
      <c r="F9" s="108" t="s">
        <v>0</v>
      </c>
      <c r="G9" s="109" t="s">
        <v>581</v>
      </c>
      <c r="H9" s="109" t="s">
        <v>582</v>
      </c>
      <c r="I9" s="109" t="s">
        <v>583</v>
      </c>
      <c r="J9" s="109" t="s">
        <v>584</v>
      </c>
      <c r="K9" s="110" t="s">
        <v>585</v>
      </c>
    </row>
    <row r="10" spans="1:11" ht="15" thickBot="1" x14ac:dyDescent="0.4">
      <c r="A10" s="22"/>
      <c r="C10" s="23"/>
      <c r="F10" s="73"/>
      <c r="G10" s="74"/>
      <c r="H10" s="74"/>
      <c r="I10" s="74"/>
      <c r="J10" s="74"/>
      <c r="K10" s="50"/>
    </row>
    <row r="11" spans="1:11" x14ac:dyDescent="0.35">
      <c r="A11" s="160">
        <v>1</v>
      </c>
      <c r="B11" s="58" t="s">
        <v>31</v>
      </c>
      <c r="C11" s="58" t="s">
        <v>15</v>
      </c>
      <c r="D11" s="59"/>
      <c r="F11" s="111" t="s">
        <v>15</v>
      </c>
      <c r="G11" s="69">
        <f>COUNTIF($B$11:$B$147,F11)</f>
        <v>16</v>
      </c>
      <c r="H11" s="70">
        <f t="shared" ref="H11:H41" si="0">(G11/36)*100</f>
        <v>44.444444444444443</v>
      </c>
      <c r="I11" s="69">
        <f>COUNTIF($C$11:$C$147,F11)</f>
        <v>17</v>
      </c>
      <c r="J11" s="70">
        <f t="shared" ref="J11:J41" si="1">(I11/36)*100</f>
        <v>47.222222222222221</v>
      </c>
      <c r="K11" s="112">
        <f>J11-H11</f>
        <v>2.7777777777777786</v>
      </c>
    </row>
    <row r="12" spans="1:11" x14ac:dyDescent="0.35">
      <c r="A12" s="161"/>
      <c r="B12" s="15" t="s">
        <v>15</v>
      </c>
      <c r="C12" s="15" t="s">
        <v>19</v>
      </c>
      <c r="D12" s="50"/>
      <c r="F12" s="111" t="s">
        <v>95</v>
      </c>
      <c r="G12" s="69">
        <f t="shared" ref="G12:G41" si="2">COUNTIF($B$11:$B$147,F12)</f>
        <v>0</v>
      </c>
      <c r="H12" s="70">
        <f t="shared" si="0"/>
        <v>0</v>
      </c>
      <c r="I12" s="69">
        <f t="shared" ref="I12:I41" si="3">COUNTIF($C$11:$C$147,F12)</f>
        <v>1</v>
      </c>
      <c r="J12" s="70">
        <f t="shared" si="1"/>
        <v>2.7777777777777777</v>
      </c>
      <c r="K12" s="112">
        <f t="shared" ref="K12:K41" si="4">J12-H12</f>
        <v>2.7777777777777777</v>
      </c>
    </row>
    <row r="13" spans="1:11" ht="15" thickBot="1" x14ac:dyDescent="0.4">
      <c r="A13" s="162"/>
      <c r="B13" s="56" t="s">
        <v>19</v>
      </c>
      <c r="C13" s="56" t="s">
        <v>47</v>
      </c>
      <c r="D13" s="52"/>
      <c r="F13" s="111" t="s">
        <v>51</v>
      </c>
      <c r="G13" s="69">
        <f t="shared" si="2"/>
        <v>1</v>
      </c>
      <c r="H13" s="70">
        <f t="shared" si="0"/>
        <v>2.7777777777777777</v>
      </c>
      <c r="I13" s="69">
        <f t="shared" si="3"/>
        <v>1</v>
      </c>
      <c r="J13" s="70">
        <f t="shared" si="1"/>
        <v>2.7777777777777777</v>
      </c>
      <c r="K13" s="112">
        <f t="shared" si="4"/>
        <v>0</v>
      </c>
    </row>
    <row r="14" spans="1:11" ht="15" thickBot="1" x14ac:dyDescent="0.4">
      <c r="A14" s="16"/>
      <c r="B14" s="15"/>
      <c r="C14" s="15"/>
      <c r="F14" s="111" t="s">
        <v>575</v>
      </c>
      <c r="G14" s="69">
        <f t="shared" si="2"/>
        <v>0</v>
      </c>
      <c r="H14" s="70">
        <f t="shared" si="0"/>
        <v>0</v>
      </c>
      <c r="I14" s="69">
        <f t="shared" si="3"/>
        <v>0</v>
      </c>
      <c r="J14" s="70">
        <f t="shared" si="1"/>
        <v>0</v>
      </c>
      <c r="K14" s="112">
        <f t="shared" si="4"/>
        <v>0</v>
      </c>
    </row>
    <row r="15" spans="1:11" ht="15" thickBot="1" x14ac:dyDescent="0.4">
      <c r="A15" s="60">
        <v>2</v>
      </c>
      <c r="B15" s="61" t="s">
        <v>15</v>
      </c>
      <c r="C15" s="61" t="s">
        <v>15</v>
      </c>
      <c r="D15" s="62"/>
      <c r="F15" s="111" t="s">
        <v>576</v>
      </c>
      <c r="G15" s="69">
        <f t="shared" si="2"/>
        <v>0</v>
      </c>
      <c r="H15" s="70">
        <f t="shared" si="0"/>
        <v>0</v>
      </c>
      <c r="I15" s="69">
        <f t="shared" si="3"/>
        <v>0</v>
      </c>
      <c r="J15" s="70">
        <f t="shared" si="1"/>
        <v>0</v>
      </c>
      <c r="K15" s="112">
        <f t="shared" si="4"/>
        <v>0</v>
      </c>
    </row>
    <row r="16" spans="1:11" ht="15" thickBot="1" x14ac:dyDescent="0.4">
      <c r="A16" s="16"/>
      <c r="B16" s="15"/>
      <c r="C16" s="15"/>
      <c r="F16" s="111" t="s">
        <v>240</v>
      </c>
      <c r="G16" s="69">
        <f t="shared" si="2"/>
        <v>1</v>
      </c>
      <c r="H16" s="70">
        <f t="shared" si="0"/>
        <v>2.7777777777777777</v>
      </c>
      <c r="I16" s="69">
        <f t="shared" si="3"/>
        <v>0</v>
      </c>
      <c r="J16" s="70">
        <f t="shared" si="1"/>
        <v>0</v>
      </c>
      <c r="K16" s="112">
        <f t="shared" si="4"/>
        <v>-2.7777777777777777</v>
      </c>
    </row>
    <row r="17" spans="1:11" x14ac:dyDescent="0.35">
      <c r="A17" s="160">
        <v>4</v>
      </c>
      <c r="B17" s="58" t="s">
        <v>83</v>
      </c>
      <c r="C17" s="58" t="s">
        <v>83</v>
      </c>
      <c r="D17" s="59"/>
      <c r="F17" s="113" t="s">
        <v>23</v>
      </c>
      <c r="G17" s="69">
        <f t="shared" si="2"/>
        <v>1</v>
      </c>
      <c r="H17" s="70">
        <f t="shared" si="0"/>
        <v>2.7777777777777777</v>
      </c>
      <c r="I17" s="69">
        <f t="shared" si="3"/>
        <v>1</v>
      </c>
      <c r="J17" s="70">
        <f t="shared" si="1"/>
        <v>2.7777777777777777</v>
      </c>
      <c r="K17" s="112">
        <f t="shared" si="4"/>
        <v>0</v>
      </c>
    </row>
    <row r="18" spans="1:11" x14ac:dyDescent="0.35">
      <c r="A18" s="161"/>
      <c r="B18" s="15" t="s">
        <v>15</v>
      </c>
      <c r="C18" s="15" t="s">
        <v>15</v>
      </c>
      <c r="D18" s="50"/>
      <c r="F18" s="111" t="s">
        <v>87</v>
      </c>
      <c r="G18" s="69">
        <f t="shared" si="2"/>
        <v>2</v>
      </c>
      <c r="H18" s="70">
        <f t="shared" si="0"/>
        <v>5.5555555555555554</v>
      </c>
      <c r="I18" s="69">
        <f t="shared" si="3"/>
        <v>3</v>
      </c>
      <c r="J18" s="70">
        <f t="shared" si="1"/>
        <v>8.3333333333333321</v>
      </c>
      <c r="K18" s="112">
        <f t="shared" si="4"/>
        <v>2.7777777777777768</v>
      </c>
    </row>
    <row r="19" spans="1:11" x14ac:dyDescent="0.35">
      <c r="A19" s="161"/>
      <c r="B19" s="15" t="s">
        <v>19</v>
      </c>
      <c r="C19" s="15" t="s">
        <v>19</v>
      </c>
      <c r="D19" s="50"/>
      <c r="F19" s="111" t="s">
        <v>43</v>
      </c>
      <c r="G19" s="69">
        <f t="shared" si="2"/>
        <v>5</v>
      </c>
      <c r="H19" s="70">
        <f t="shared" si="0"/>
        <v>13.888888888888889</v>
      </c>
      <c r="I19" s="69">
        <f t="shared" si="3"/>
        <v>5</v>
      </c>
      <c r="J19" s="70">
        <f t="shared" si="1"/>
        <v>13.888888888888889</v>
      </c>
      <c r="K19" s="112">
        <f t="shared" si="4"/>
        <v>0</v>
      </c>
    </row>
    <row r="20" spans="1:11" ht="15" thickBot="1" x14ac:dyDescent="0.4">
      <c r="A20" s="162"/>
      <c r="B20" s="56" t="s">
        <v>27</v>
      </c>
      <c r="C20" s="56" t="s">
        <v>27</v>
      </c>
      <c r="D20" s="52"/>
      <c r="F20" s="111" t="s">
        <v>96</v>
      </c>
      <c r="G20" s="69">
        <f t="shared" si="2"/>
        <v>0</v>
      </c>
      <c r="H20" s="70">
        <f t="shared" si="0"/>
        <v>0</v>
      </c>
      <c r="I20" s="69">
        <f t="shared" si="3"/>
        <v>2</v>
      </c>
      <c r="J20" s="70">
        <f t="shared" si="1"/>
        <v>5.5555555555555554</v>
      </c>
      <c r="K20" s="112">
        <f t="shared" si="4"/>
        <v>5.5555555555555554</v>
      </c>
    </row>
    <row r="21" spans="1:11" ht="15" thickBot="1" x14ac:dyDescent="0.4">
      <c r="A21" s="16"/>
      <c r="B21" s="15"/>
      <c r="C21" s="15"/>
      <c r="F21" s="111" t="s">
        <v>577</v>
      </c>
      <c r="G21" s="69">
        <f t="shared" si="2"/>
        <v>0</v>
      </c>
      <c r="H21" s="70">
        <f t="shared" si="0"/>
        <v>0</v>
      </c>
      <c r="I21" s="69">
        <f t="shared" si="3"/>
        <v>0</v>
      </c>
      <c r="J21" s="70">
        <f t="shared" si="1"/>
        <v>0</v>
      </c>
      <c r="K21" s="112">
        <f t="shared" si="4"/>
        <v>0</v>
      </c>
    </row>
    <row r="22" spans="1:11" x14ac:dyDescent="0.35">
      <c r="A22" s="160">
        <v>5</v>
      </c>
      <c r="B22" s="58" t="s">
        <v>47</v>
      </c>
      <c r="C22" s="58" t="s">
        <v>47</v>
      </c>
      <c r="D22" s="59"/>
      <c r="F22" s="111" t="s">
        <v>83</v>
      </c>
      <c r="G22" s="69">
        <f>COUNTIF($B$11:$B$147,F22)</f>
        <v>3</v>
      </c>
      <c r="H22" s="70">
        <f t="shared" si="0"/>
        <v>8.3333333333333321</v>
      </c>
      <c r="I22" s="69">
        <f>COUNTIF($C$11:$C$147,F22)</f>
        <v>3</v>
      </c>
      <c r="J22" s="70">
        <f t="shared" si="1"/>
        <v>8.3333333333333321</v>
      </c>
      <c r="K22" s="112">
        <f t="shared" si="4"/>
        <v>0</v>
      </c>
    </row>
    <row r="23" spans="1:11" x14ac:dyDescent="0.35">
      <c r="A23" s="161"/>
      <c r="B23" s="15" t="s">
        <v>13</v>
      </c>
      <c r="C23" s="15" t="s">
        <v>13</v>
      </c>
      <c r="D23" s="50"/>
      <c r="F23" s="111" t="s">
        <v>55</v>
      </c>
      <c r="G23" s="69">
        <f t="shared" si="2"/>
        <v>2</v>
      </c>
      <c r="H23" s="70">
        <f t="shared" si="0"/>
        <v>5.5555555555555554</v>
      </c>
      <c r="I23" s="69">
        <f>COUNTIF($C$11:$C$147,F23)</f>
        <v>2</v>
      </c>
      <c r="J23" s="70">
        <f t="shared" si="1"/>
        <v>5.5555555555555554</v>
      </c>
      <c r="K23" s="112">
        <f t="shared" si="4"/>
        <v>0</v>
      </c>
    </row>
    <row r="24" spans="1:11" ht="15" thickBot="1" x14ac:dyDescent="0.4">
      <c r="A24" s="162"/>
      <c r="B24" s="51"/>
      <c r="C24" s="56" t="s">
        <v>31</v>
      </c>
      <c r="D24" s="52"/>
      <c r="F24" s="111" t="s">
        <v>63</v>
      </c>
      <c r="G24" s="69">
        <f t="shared" si="2"/>
        <v>0</v>
      </c>
      <c r="H24" s="70">
        <f t="shared" si="0"/>
        <v>0</v>
      </c>
      <c r="I24" s="69">
        <f t="shared" si="3"/>
        <v>0</v>
      </c>
      <c r="J24" s="70">
        <f t="shared" si="1"/>
        <v>0</v>
      </c>
      <c r="K24" s="112">
        <f t="shared" si="4"/>
        <v>0</v>
      </c>
    </row>
    <row r="25" spans="1:11" ht="15" thickBot="1" x14ac:dyDescent="0.4">
      <c r="A25" s="16"/>
      <c r="C25" s="15"/>
      <c r="F25" s="111" t="s">
        <v>93</v>
      </c>
      <c r="G25" s="69">
        <f t="shared" si="2"/>
        <v>1</v>
      </c>
      <c r="H25" s="70">
        <f t="shared" si="0"/>
        <v>2.7777777777777777</v>
      </c>
      <c r="I25" s="69">
        <f t="shared" si="3"/>
        <v>1</v>
      </c>
      <c r="J25" s="70">
        <f t="shared" si="1"/>
        <v>2.7777777777777777</v>
      </c>
      <c r="K25" s="112">
        <f t="shared" si="4"/>
        <v>0</v>
      </c>
    </row>
    <row r="26" spans="1:11" x14ac:dyDescent="0.35">
      <c r="A26" s="160">
        <v>6</v>
      </c>
      <c r="B26" s="49"/>
      <c r="C26" s="58" t="s">
        <v>47</v>
      </c>
      <c r="D26" s="59"/>
      <c r="F26" s="111" t="s">
        <v>67</v>
      </c>
      <c r="G26" s="69">
        <f t="shared" si="2"/>
        <v>0</v>
      </c>
      <c r="H26" s="70">
        <f t="shared" si="0"/>
        <v>0</v>
      </c>
      <c r="I26" s="69">
        <f t="shared" si="3"/>
        <v>1</v>
      </c>
      <c r="J26" s="70">
        <f t="shared" si="1"/>
        <v>2.7777777777777777</v>
      </c>
      <c r="K26" s="112">
        <f t="shared" si="4"/>
        <v>2.7777777777777777</v>
      </c>
    </row>
    <row r="27" spans="1:11" ht="15" thickBot="1" x14ac:dyDescent="0.4">
      <c r="A27" s="162"/>
      <c r="B27" s="51"/>
      <c r="C27" s="56" t="s">
        <v>11</v>
      </c>
      <c r="D27" s="52"/>
      <c r="F27" s="111" t="s">
        <v>75</v>
      </c>
      <c r="G27" s="69">
        <f t="shared" si="2"/>
        <v>0</v>
      </c>
      <c r="H27" s="70">
        <f t="shared" si="0"/>
        <v>0</v>
      </c>
      <c r="I27" s="69">
        <f t="shared" si="3"/>
        <v>0</v>
      </c>
      <c r="J27" s="70">
        <f t="shared" si="1"/>
        <v>0</v>
      </c>
      <c r="K27" s="112">
        <f t="shared" si="4"/>
        <v>0</v>
      </c>
    </row>
    <row r="28" spans="1:11" ht="15" thickBot="1" x14ac:dyDescent="0.4">
      <c r="A28" s="16"/>
      <c r="C28" s="15"/>
      <c r="F28" s="111" t="s">
        <v>94</v>
      </c>
      <c r="G28" s="69">
        <f t="shared" si="2"/>
        <v>1</v>
      </c>
      <c r="H28" s="70">
        <f t="shared" si="0"/>
        <v>2.7777777777777777</v>
      </c>
      <c r="I28" s="69">
        <f t="shared" si="3"/>
        <v>1</v>
      </c>
      <c r="J28" s="70">
        <f t="shared" si="1"/>
        <v>2.7777777777777777</v>
      </c>
      <c r="K28" s="112">
        <f t="shared" si="4"/>
        <v>0</v>
      </c>
    </row>
    <row r="29" spans="1:11" x14ac:dyDescent="0.35">
      <c r="A29" s="160">
        <v>7</v>
      </c>
      <c r="B29" s="58" t="s">
        <v>83</v>
      </c>
      <c r="C29" s="58" t="s">
        <v>83</v>
      </c>
      <c r="D29" s="59"/>
      <c r="F29" s="111" t="s">
        <v>47</v>
      </c>
      <c r="G29" s="69">
        <f t="shared" si="2"/>
        <v>3</v>
      </c>
      <c r="H29" s="70">
        <f t="shared" si="0"/>
        <v>8.3333333333333321</v>
      </c>
      <c r="I29" s="69">
        <f t="shared" si="3"/>
        <v>8</v>
      </c>
      <c r="J29" s="70">
        <f t="shared" si="1"/>
        <v>22.222222222222221</v>
      </c>
      <c r="K29" s="112">
        <f t="shared" si="4"/>
        <v>13.888888888888889</v>
      </c>
    </row>
    <row r="30" spans="1:11" x14ac:dyDescent="0.35">
      <c r="A30" s="161"/>
      <c r="B30" s="15" t="s">
        <v>8</v>
      </c>
      <c r="C30" s="15" t="s">
        <v>8</v>
      </c>
      <c r="D30" s="50"/>
      <c r="F30" s="111" t="s">
        <v>573</v>
      </c>
      <c r="G30" s="69">
        <f t="shared" si="2"/>
        <v>0</v>
      </c>
      <c r="H30" s="70">
        <f t="shared" si="0"/>
        <v>0</v>
      </c>
      <c r="I30" s="69">
        <f t="shared" si="3"/>
        <v>0</v>
      </c>
      <c r="J30" s="70">
        <f t="shared" si="1"/>
        <v>0</v>
      </c>
      <c r="K30" s="112">
        <f t="shared" si="4"/>
        <v>0</v>
      </c>
    </row>
    <row r="31" spans="1:11" x14ac:dyDescent="0.35">
      <c r="A31" s="161"/>
      <c r="B31" s="15" t="s">
        <v>43</v>
      </c>
      <c r="C31" s="15" t="s">
        <v>43</v>
      </c>
      <c r="D31" s="50"/>
      <c r="F31" s="111" t="s">
        <v>59</v>
      </c>
      <c r="G31" s="69">
        <f t="shared" si="2"/>
        <v>1</v>
      </c>
      <c r="H31" s="70">
        <f t="shared" si="0"/>
        <v>2.7777777777777777</v>
      </c>
      <c r="I31" s="69">
        <f t="shared" si="3"/>
        <v>4</v>
      </c>
      <c r="J31" s="70">
        <f t="shared" si="1"/>
        <v>11.111111111111111</v>
      </c>
      <c r="K31" s="112">
        <f t="shared" si="4"/>
        <v>8.3333333333333321</v>
      </c>
    </row>
    <row r="32" spans="1:11" x14ac:dyDescent="0.35">
      <c r="A32" s="161"/>
      <c r="B32" s="15" t="s">
        <v>15</v>
      </c>
      <c r="C32" s="15" t="s">
        <v>15</v>
      </c>
      <c r="D32" s="50"/>
      <c r="F32" s="111" t="s">
        <v>574</v>
      </c>
      <c r="G32" s="69">
        <f t="shared" si="2"/>
        <v>0</v>
      </c>
      <c r="H32" s="70">
        <f t="shared" si="0"/>
        <v>0</v>
      </c>
      <c r="I32" s="69">
        <f t="shared" si="3"/>
        <v>0</v>
      </c>
      <c r="J32" s="70">
        <f t="shared" si="1"/>
        <v>0</v>
      </c>
      <c r="K32" s="112">
        <f t="shared" si="4"/>
        <v>0</v>
      </c>
    </row>
    <row r="33" spans="1:11" ht="15" thickBot="1" x14ac:dyDescent="0.4">
      <c r="A33" s="162"/>
      <c r="B33" s="51"/>
      <c r="C33" s="56" t="s">
        <v>31</v>
      </c>
      <c r="D33" s="52"/>
      <c r="F33" s="111" t="s">
        <v>19</v>
      </c>
      <c r="G33" s="69">
        <f t="shared" si="2"/>
        <v>7</v>
      </c>
      <c r="H33" s="70">
        <f t="shared" si="0"/>
        <v>19.444444444444446</v>
      </c>
      <c r="I33" s="69">
        <f t="shared" si="3"/>
        <v>10</v>
      </c>
      <c r="J33" s="70">
        <f t="shared" si="1"/>
        <v>27.777777777777779</v>
      </c>
      <c r="K33" s="112">
        <f t="shared" si="4"/>
        <v>8.3333333333333321</v>
      </c>
    </row>
    <row r="34" spans="1:11" ht="15" thickBot="1" x14ac:dyDescent="0.4">
      <c r="A34" s="53"/>
      <c r="F34" s="111" t="s">
        <v>92</v>
      </c>
      <c r="G34" s="69">
        <f t="shared" si="2"/>
        <v>2</v>
      </c>
      <c r="H34" s="70">
        <f t="shared" si="0"/>
        <v>5.5555555555555554</v>
      </c>
      <c r="I34" s="69">
        <f t="shared" si="3"/>
        <v>4</v>
      </c>
      <c r="J34" s="70">
        <f t="shared" si="1"/>
        <v>11.111111111111111</v>
      </c>
      <c r="K34" s="112">
        <f t="shared" si="4"/>
        <v>5.5555555555555554</v>
      </c>
    </row>
    <row r="35" spans="1:11" x14ac:dyDescent="0.35">
      <c r="A35" s="163">
        <v>8</v>
      </c>
      <c r="B35" s="58" t="s">
        <v>15</v>
      </c>
      <c r="C35" s="58" t="s">
        <v>15</v>
      </c>
      <c r="D35" s="59"/>
      <c r="F35" s="111" t="s">
        <v>11</v>
      </c>
      <c r="G35" s="69">
        <f t="shared" si="2"/>
        <v>1</v>
      </c>
      <c r="H35" s="70">
        <f t="shared" si="0"/>
        <v>2.7777777777777777</v>
      </c>
      <c r="I35" s="69">
        <f t="shared" si="3"/>
        <v>2</v>
      </c>
      <c r="J35" s="70">
        <f t="shared" si="1"/>
        <v>5.5555555555555554</v>
      </c>
      <c r="K35" s="112">
        <f t="shared" si="4"/>
        <v>2.7777777777777777</v>
      </c>
    </row>
    <row r="36" spans="1:11" x14ac:dyDescent="0.35">
      <c r="A36" s="164"/>
      <c r="B36" s="15" t="s">
        <v>19</v>
      </c>
      <c r="C36" s="15" t="s">
        <v>19</v>
      </c>
      <c r="D36" s="50"/>
      <c r="F36" s="111" t="s">
        <v>13</v>
      </c>
      <c r="G36" s="69">
        <f t="shared" si="2"/>
        <v>6</v>
      </c>
      <c r="H36" s="70">
        <f t="shared" si="0"/>
        <v>16.666666666666664</v>
      </c>
      <c r="I36" s="69">
        <f t="shared" si="3"/>
        <v>7</v>
      </c>
      <c r="J36" s="70">
        <f t="shared" si="1"/>
        <v>19.444444444444446</v>
      </c>
      <c r="K36" s="112">
        <f t="shared" si="4"/>
        <v>2.7777777777777821</v>
      </c>
    </row>
    <row r="37" spans="1:11" ht="15" thickBot="1" x14ac:dyDescent="0.4">
      <c r="A37" s="165"/>
      <c r="B37" s="56" t="s">
        <v>240</v>
      </c>
      <c r="C37" s="56" t="s">
        <v>47</v>
      </c>
      <c r="D37" s="52"/>
      <c r="F37" s="111" t="s">
        <v>8</v>
      </c>
      <c r="G37" s="69">
        <f t="shared" si="2"/>
        <v>8</v>
      </c>
      <c r="H37" s="70">
        <f t="shared" si="0"/>
        <v>22.222222222222221</v>
      </c>
      <c r="I37" s="69">
        <f t="shared" si="3"/>
        <v>8</v>
      </c>
      <c r="J37" s="70">
        <f t="shared" si="1"/>
        <v>22.222222222222221</v>
      </c>
      <c r="K37" s="112">
        <f t="shared" si="4"/>
        <v>0</v>
      </c>
    </row>
    <row r="38" spans="1:11" ht="15" thickBot="1" x14ac:dyDescent="0.4">
      <c r="A38" s="57"/>
      <c r="F38" s="111" t="s">
        <v>31</v>
      </c>
      <c r="G38" s="69">
        <f t="shared" si="2"/>
        <v>7</v>
      </c>
      <c r="H38" s="70">
        <f t="shared" si="0"/>
        <v>19.444444444444446</v>
      </c>
      <c r="I38" s="69">
        <f t="shared" si="3"/>
        <v>7</v>
      </c>
      <c r="J38" s="70">
        <f t="shared" si="1"/>
        <v>19.444444444444446</v>
      </c>
      <c r="K38" s="112">
        <f t="shared" si="4"/>
        <v>0</v>
      </c>
    </row>
    <row r="39" spans="1:11" x14ac:dyDescent="0.35">
      <c r="A39" s="160">
        <v>9</v>
      </c>
      <c r="B39" s="58" t="s">
        <v>8</v>
      </c>
      <c r="C39" s="58" t="s">
        <v>8</v>
      </c>
      <c r="D39" s="59"/>
      <c r="F39" s="111" t="s">
        <v>27</v>
      </c>
      <c r="G39" s="69">
        <f t="shared" si="2"/>
        <v>8</v>
      </c>
      <c r="H39" s="70">
        <f t="shared" si="0"/>
        <v>22.222222222222221</v>
      </c>
      <c r="I39" s="69">
        <f t="shared" si="3"/>
        <v>6</v>
      </c>
      <c r="J39" s="70">
        <f t="shared" si="1"/>
        <v>16.666666666666664</v>
      </c>
      <c r="K39" s="112">
        <f t="shared" si="4"/>
        <v>-5.5555555555555571</v>
      </c>
    </row>
    <row r="40" spans="1:11" x14ac:dyDescent="0.35">
      <c r="A40" s="161"/>
      <c r="B40" s="15" t="s">
        <v>51</v>
      </c>
      <c r="C40" s="15" t="s">
        <v>51</v>
      </c>
      <c r="D40" s="50"/>
      <c r="F40" s="111" t="s">
        <v>168</v>
      </c>
      <c r="G40" s="69">
        <f t="shared" si="2"/>
        <v>0</v>
      </c>
      <c r="H40" s="70">
        <f t="shared" si="0"/>
        <v>0</v>
      </c>
      <c r="I40" s="69">
        <f t="shared" si="3"/>
        <v>0</v>
      </c>
      <c r="J40" s="70">
        <f t="shared" si="1"/>
        <v>0</v>
      </c>
      <c r="K40" s="112">
        <f t="shared" si="4"/>
        <v>0</v>
      </c>
    </row>
    <row r="41" spans="1:11" ht="15" thickBot="1" x14ac:dyDescent="0.4">
      <c r="A41" s="161"/>
      <c r="B41" s="15" t="s">
        <v>15</v>
      </c>
      <c r="C41" s="15" t="s">
        <v>15</v>
      </c>
      <c r="D41" s="50"/>
      <c r="F41" s="114" t="s">
        <v>35</v>
      </c>
      <c r="G41" s="115">
        <f t="shared" si="2"/>
        <v>5</v>
      </c>
      <c r="H41" s="116">
        <f t="shared" si="0"/>
        <v>13.888888888888889</v>
      </c>
      <c r="I41" s="115">
        <f t="shared" si="3"/>
        <v>6</v>
      </c>
      <c r="J41" s="116">
        <f t="shared" si="1"/>
        <v>16.666666666666664</v>
      </c>
      <c r="K41" s="117">
        <f t="shared" si="4"/>
        <v>2.777777777777775</v>
      </c>
    </row>
    <row r="42" spans="1:11" ht="15" thickBot="1" x14ac:dyDescent="0.4">
      <c r="A42" s="162"/>
      <c r="B42" s="56" t="s">
        <v>35</v>
      </c>
      <c r="C42" s="56" t="s">
        <v>35</v>
      </c>
      <c r="D42" s="52"/>
      <c r="K42" s="48"/>
    </row>
    <row r="43" spans="1:11" ht="15" thickBot="1" x14ac:dyDescent="0.4">
      <c r="F43" s="71"/>
    </row>
    <row r="44" spans="1:11" ht="15" thickBot="1" x14ac:dyDescent="0.4">
      <c r="A44" s="63">
        <v>12</v>
      </c>
      <c r="B44" s="61" t="s">
        <v>31</v>
      </c>
      <c r="C44" s="61" t="s">
        <v>31</v>
      </c>
      <c r="D44" s="62"/>
    </row>
    <row r="45" spans="1:11" ht="15" thickBot="1" x14ac:dyDescent="0.4">
      <c r="A45" s="22"/>
      <c r="B45" s="15"/>
      <c r="C45" s="15"/>
    </row>
    <row r="46" spans="1:11" x14ac:dyDescent="0.35">
      <c r="A46" s="176">
        <v>13</v>
      </c>
      <c r="B46" s="58" t="s">
        <v>15</v>
      </c>
      <c r="C46" s="58" t="s">
        <v>15</v>
      </c>
      <c r="D46" s="59"/>
    </row>
    <row r="47" spans="1:11" x14ac:dyDescent="0.35">
      <c r="A47" s="177"/>
      <c r="B47" s="15" t="s">
        <v>19</v>
      </c>
      <c r="C47" s="15" t="s">
        <v>19</v>
      </c>
      <c r="D47" s="50"/>
    </row>
    <row r="48" spans="1:11" x14ac:dyDescent="0.35">
      <c r="A48" s="177"/>
      <c r="B48" s="15" t="s">
        <v>13</v>
      </c>
      <c r="C48" s="15" t="s">
        <v>13</v>
      </c>
      <c r="D48" s="50"/>
    </row>
    <row r="49" spans="1:4" ht="15" thickBot="1" x14ac:dyDescent="0.4">
      <c r="A49" s="178"/>
      <c r="B49" s="51"/>
      <c r="C49" s="56" t="s">
        <v>87</v>
      </c>
      <c r="D49" s="52"/>
    </row>
    <row r="50" spans="1:4" ht="15" thickBot="1" x14ac:dyDescent="0.4">
      <c r="A50" s="42"/>
      <c r="C50" s="15"/>
    </row>
    <row r="51" spans="1:4" x14ac:dyDescent="0.35">
      <c r="A51" s="163">
        <v>15</v>
      </c>
      <c r="B51" s="58" t="s">
        <v>15</v>
      </c>
      <c r="C51" s="58" t="s">
        <v>15</v>
      </c>
      <c r="D51" s="59"/>
    </row>
    <row r="52" spans="1:4" x14ac:dyDescent="0.35">
      <c r="A52" s="164"/>
      <c r="B52" s="15" t="s">
        <v>27</v>
      </c>
      <c r="C52" s="15" t="s">
        <v>27</v>
      </c>
      <c r="D52" s="50"/>
    </row>
    <row r="53" spans="1:4" x14ac:dyDescent="0.35">
      <c r="A53" s="164"/>
      <c r="C53" s="15" t="s">
        <v>19</v>
      </c>
      <c r="D53" s="50"/>
    </row>
    <row r="54" spans="1:4" ht="15" thickBot="1" x14ac:dyDescent="0.4">
      <c r="A54" s="165"/>
      <c r="B54" s="51"/>
      <c r="C54" s="56" t="s">
        <v>59</v>
      </c>
      <c r="D54" s="52"/>
    </row>
    <row r="55" spans="1:4" ht="15" thickBot="1" x14ac:dyDescent="0.4">
      <c r="A55" s="57"/>
    </row>
    <row r="56" spans="1:4" x14ac:dyDescent="0.35">
      <c r="A56" s="163">
        <v>16</v>
      </c>
      <c r="B56" s="58" t="s">
        <v>8</v>
      </c>
      <c r="C56" s="58" t="s">
        <v>8</v>
      </c>
      <c r="D56" s="59"/>
    </row>
    <row r="57" spans="1:4" x14ac:dyDescent="0.35">
      <c r="A57" s="164"/>
      <c r="B57" s="15" t="s">
        <v>13</v>
      </c>
      <c r="C57" s="15" t="s">
        <v>13</v>
      </c>
      <c r="D57" s="50"/>
    </row>
    <row r="58" spans="1:4" ht="15" thickBot="1" x14ac:dyDescent="0.4">
      <c r="A58" s="165"/>
      <c r="B58" s="51"/>
      <c r="C58" s="56" t="s">
        <v>19</v>
      </c>
      <c r="D58" s="52"/>
    </row>
    <row r="59" spans="1:4" ht="15" thickBot="1" x14ac:dyDescent="0.4"/>
    <row r="60" spans="1:4" x14ac:dyDescent="0.35">
      <c r="A60" s="160">
        <v>17</v>
      </c>
      <c r="B60" s="58" t="s">
        <v>87</v>
      </c>
      <c r="C60" s="58" t="s">
        <v>92</v>
      </c>
      <c r="D60" s="59"/>
    </row>
    <row r="61" spans="1:4" x14ac:dyDescent="0.35">
      <c r="A61" s="161"/>
      <c r="C61" s="15" t="s">
        <v>15</v>
      </c>
      <c r="D61" s="50"/>
    </row>
    <row r="62" spans="1:4" x14ac:dyDescent="0.35">
      <c r="A62" s="161"/>
      <c r="B62" s="15"/>
      <c r="C62" s="15" t="s">
        <v>59</v>
      </c>
      <c r="D62" s="50"/>
    </row>
    <row r="63" spans="1:4" ht="15" thickBot="1" x14ac:dyDescent="0.4">
      <c r="A63" s="162"/>
      <c r="B63" s="51"/>
      <c r="C63" s="56" t="s">
        <v>95</v>
      </c>
      <c r="D63" s="52"/>
    </row>
    <row r="64" spans="1:4" ht="15" thickBot="1" x14ac:dyDescent="0.4">
      <c r="A64" s="53"/>
    </row>
    <row r="65" spans="1:4" x14ac:dyDescent="0.35">
      <c r="A65" s="160">
        <v>18</v>
      </c>
      <c r="B65" s="58" t="s">
        <v>8</v>
      </c>
      <c r="C65" s="58" t="s">
        <v>8</v>
      </c>
      <c r="D65" s="59"/>
    </row>
    <row r="66" spans="1:4" x14ac:dyDescent="0.35">
      <c r="A66" s="161"/>
      <c r="B66" s="15" t="s">
        <v>43</v>
      </c>
      <c r="C66" s="15" t="s">
        <v>43</v>
      </c>
      <c r="D66" s="50"/>
    </row>
    <row r="67" spans="1:4" x14ac:dyDescent="0.35">
      <c r="A67" s="161"/>
      <c r="B67" s="15" t="s">
        <v>15</v>
      </c>
      <c r="C67" s="15" t="s">
        <v>15</v>
      </c>
      <c r="D67" s="50"/>
    </row>
    <row r="68" spans="1:4" x14ac:dyDescent="0.35">
      <c r="A68" s="161"/>
      <c r="B68" s="15" t="s">
        <v>19</v>
      </c>
      <c r="C68" s="15" t="s">
        <v>19</v>
      </c>
      <c r="D68" s="50"/>
    </row>
    <row r="69" spans="1:4" ht="15" thickBot="1" x14ac:dyDescent="0.4">
      <c r="A69" s="162"/>
      <c r="B69" s="56" t="s">
        <v>35</v>
      </c>
      <c r="C69" s="56" t="s">
        <v>35</v>
      </c>
      <c r="D69" s="52"/>
    </row>
    <row r="70" spans="1:4" ht="15" thickBot="1" x14ac:dyDescent="0.4">
      <c r="A70" s="53"/>
    </row>
    <row r="71" spans="1:4" x14ac:dyDescent="0.35">
      <c r="A71" s="160">
        <v>19</v>
      </c>
      <c r="B71" s="58" t="s">
        <v>83</v>
      </c>
      <c r="C71" s="58" t="s">
        <v>83</v>
      </c>
      <c r="D71" s="59"/>
    </row>
    <row r="72" spans="1:4" ht="15" thickBot="1" x14ac:dyDescent="0.4">
      <c r="A72" s="162"/>
      <c r="B72" s="56" t="s">
        <v>93</v>
      </c>
      <c r="C72" s="56" t="s">
        <v>93</v>
      </c>
      <c r="D72" s="52"/>
    </row>
    <row r="73" spans="1:4" ht="15" thickBot="1" x14ac:dyDescent="0.4">
      <c r="A73" s="53"/>
    </row>
    <row r="74" spans="1:4" x14ac:dyDescent="0.35">
      <c r="A74" s="160">
        <v>20</v>
      </c>
      <c r="B74" s="58" t="s">
        <v>87</v>
      </c>
      <c r="C74" s="58" t="s">
        <v>87</v>
      </c>
      <c r="D74" s="59"/>
    </row>
    <row r="75" spans="1:4" x14ac:dyDescent="0.35">
      <c r="A75" s="161"/>
      <c r="B75" s="15" t="s">
        <v>92</v>
      </c>
      <c r="C75" s="15" t="s">
        <v>92</v>
      </c>
      <c r="D75" s="50"/>
    </row>
    <row r="76" spans="1:4" ht="15" thickBot="1" x14ac:dyDescent="0.4">
      <c r="A76" s="162"/>
      <c r="B76" s="56" t="s">
        <v>13</v>
      </c>
      <c r="C76" s="56" t="s">
        <v>13</v>
      </c>
      <c r="D76" s="52"/>
    </row>
    <row r="77" spans="1:4" ht="15" thickBot="1" x14ac:dyDescent="0.4">
      <c r="A77" s="53"/>
    </row>
    <row r="78" spans="1:4" x14ac:dyDescent="0.35">
      <c r="A78" s="160">
        <v>21</v>
      </c>
      <c r="B78" s="58" t="s">
        <v>8</v>
      </c>
      <c r="C78" s="58" t="s">
        <v>8</v>
      </c>
      <c r="D78" s="59"/>
    </row>
    <row r="79" spans="1:4" ht="15" thickBot="1" x14ac:dyDescent="0.4">
      <c r="A79" s="162"/>
      <c r="B79" s="56" t="s">
        <v>31</v>
      </c>
      <c r="C79" s="56" t="s">
        <v>31</v>
      </c>
      <c r="D79" s="52"/>
    </row>
    <row r="80" spans="1:4" ht="15" thickBot="1" x14ac:dyDescent="0.4">
      <c r="A80" s="53"/>
    </row>
    <row r="81" spans="1:4" x14ac:dyDescent="0.35">
      <c r="A81" s="160">
        <v>22</v>
      </c>
      <c r="B81" s="58" t="s">
        <v>94</v>
      </c>
      <c r="C81" s="58" t="s">
        <v>94</v>
      </c>
      <c r="D81" s="59"/>
    </row>
    <row r="82" spans="1:4" x14ac:dyDescent="0.35">
      <c r="A82" s="161"/>
      <c r="B82" s="15" t="s">
        <v>13</v>
      </c>
      <c r="C82" s="15" t="s">
        <v>13</v>
      </c>
      <c r="D82" s="50"/>
    </row>
    <row r="83" spans="1:4" ht="15" thickBot="1" x14ac:dyDescent="0.4">
      <c r="A83" s="162"/>
      <c r="B83" s="51"/>
      <c r="C83" s="56" t="s">
        <v>59</v>
      </c>
      <c r="D83" s="52"/>
    </row>
    <row r="84" spans="1:4" ht="15" thickBot="1" x14ac:dyDescent="0.4">
      <c r="A84" s="53"/>
    </row>
    <row r="85" spans="1:4" ht="15" thickBot="1" x14ac:dyDescent="0.4">
      <c r="A85" s="64">
        <v>23</v>
      </c>
      <c r="B85" s="61" t="s">
        <v>11</v>
      </c>
      <c r="C85" s="61" t="s">
        <v>11</v>
      </c>
      <c r="D85" s="62"/>
    </row>
    <row r="86" spans="1:4" ht="15" thickBot="1" x14ac:dyDescent="0.4">
      <c r="A86" s="53"/>
    </row>
    <row r="87" spans="1:4" x14ac:dyDescent="0.35">
      <c r="A87" s="160">
        <v>24</v>
      </c>
      <c r="B87" s="58" t="s">
        <v>31</v>
      </c>
      <c r="C87" s="58" t="s">
        <v>31</v>
      </c>
      <c r="D87" s="59"/>
    </row>
    <row r="88" spans="1:4" ht="15" thickBot="1" x14ac:dyDescent="0.4">
      <c r="A88" s="162"/>
      <c r="B88" s="51"/>
      <c r="C88" s="56" t="s">
        <v>35</v>
      </c>
      <c r="D88" s="52"/>
    </row>
    <row r="89" spans="1:4" ht="15" thickBot="1" x14ac:dyDescent="0.4"/>
    <row r="90" spans="1:4" x14ac:dyDescent="0.35">
      <c r="A90" s="160">
        <v>25</v>
      </c>
      <c r="B90" s="58" t="s">
        <v>15</v>
      </c>
      <c r="C90" s="58" t="s">
        <v>15</v>
      </c>
      <c r="D90" s="59"/>
    </row>
    <row r="91" spans="1:4" x14ac:dyDescent="0.35">
      <c r="A91" s="161"/>
      <c r="B91" s="15" t="s">
        <v>27</v>
      </c>
      <c r="C91" s="15" t="s">
        <v>27</v>
      </c>
      <c r="D91" s="50"/>
    </row>
    <row r="92" spans="1:4" x14ac:dyDescent="0.35">
      <c r="A92" s="161"/>
      <c r="B92" s="15" t="s">
        <v>59</v>
      </c>
      <c r="C92" s="15" t="s">
        <v>59</v>
      </c>
      <c r="D92" s="50"/>
    </row>
    <row r="93" spans="1:4" ht="15" thickBot="1" x14ac:dyDescent="0.4">
      <c r="A93" s="162"/>
      <c r="B93" s="51"/>
      <c r="C93" s="56" t="s">
        <v>67</v>
      </c>
      <c r="D93" s="52"/>
    </row>
    <row r="94" spans="1:4" ht="15" thickBot="1" x14ac:dyDescent="0.4">
      <c r="A94" s="53"/>
    </row>
    <row r="95" spans="1:4" x14ac:dyDescent="0.35">
      <c r="A95" s="160">
        <v>26</v>
      </c>
      <c r="B95" s="58" t="s">
        <v>15</v>
      </c>
      <c r="C95" s="58" t="s">
        <v>15</v>
      </c>
      <c r="D95" s="59"/>
    </row>
    <row r="96" spans="1:4" x14ac:dyDescent="0.35">
      <c r="A96" s="161"/>
      <c r="B96" s="15" t="s">
        <v>35</v>
      </c>
      <c r="C96" s="15" t="s">
        <v>35</v>
      </c>
      <c r="D96" s="50"/>
    </row>
    <row r="97" spans="1:4" ht="15" thickBot="1" x14ac:dyDescent="0.4">
      <c r="A97" s="162"/>
      <c r="B97" s="51"/>
      <c r="C97" s="56" t="s">
        <v>96</v>
      </c>
      <c r="D97" s="52"/>
    </row>
    <row r="98" spans="1:4" ht="15" thickBot="1" x14ac:dyDescent="0.4">
      <c r="A98" s="53"/>
    </row>
    <row r="99" spans="1:4" x14ac:dyDescent="0.35">
      <c r="A99" s="160">
        <v>27</v>
      </c>
      <c r="B99" s="58" t="s">
        <v>27</v>
      </c>
      <c r="C99" s="58" t="s">
        <v>27</v>
      </c>
      <c r="D99" s="59"/>
    </row>
    <row r="100" spans="1:4" x14ac:dyDescent="0.35">
      <c r="A100" s="161"/>
      <c r="C100" s="15" t="s">
        <v>47</v>
      </c>
      <c r="D100" s="50"/>
    </row>
    <row r="101" spans="1:4" ht="15" thickBot="1" x14ac:dyDescent="0.4">
      <c r="A101" s="162"/>
      <c r="B101" s="51"/>
      <c r="C101" s="56" t="s">
        <v>19</v>
      </c>
      <c r="D101" s="52"/>
    </row>
    <row r="102" spans="1:4" ht="15" thickBot="1" x14ac:dyDescent="0.4">
      <c r="A102" s="53"/>
    </row>
    <row r="103" spans="1:4" ht="15" thickBot="1" x14ac:dyDescent="0.4">
      <c r="A103" s="64">
        <v>28</v>
      </c>
      <c r="B103" s="61" t="s">
        <v>27</v>
      </c>
      <c r="C103" s="65"/>
      <c r="D103" s="62"/>
    </row>
    <row r="104" spans="1:4" ht="15" thickBot="1" x14ac:dyDescent="0.4">
      <c r="A104" s="53"/>
    </row>
    <row r="105" spans="1:4" x14ac:dyDescent="0.35">
      <c r="A105" s="160">
        <v>29</v>
      </c>
      <c r="B105" s="58" t="s">
        <v>31</v>
      </c>
      <c r="C105" s="58" t="s">
        <v>31</v>
      </c>
      <c r="D105" s="59"/>
    </row>
    <row r="106" spans="1:4" ht="15" thickBot="1" x14ac:dyDescent="0.4">
      <c r="A106" s="162"/>
      <c r="B106" s="56" t="s">
        <v>27</v>
      </c>
      <c r="C106" s="56" t="s">
        <v>13</v>
      </c>
      <c r="D106" s="52"/>
    </row>
    <row r="107" spans="1:4" ht="15" thickBot="1" x14ac:dyDescent="0.4">
      <c r="A107" s="53"/>
    </row>
    <row r="108" spans="1:4" x14ac:dyDescent="0.35">
      <c r="A108" s="163">
        <v>30</v>
      </c>
      <c r="B108" s="58" t="s">
        <v>55</v>
      </c>
      <c r="C108" s="58" t="s">
        <v>55</v>
      </c>
      <c r="D108" s="59"/>
    </row>
    <row r="109" spans="1:4" x14ac:dyDescent="0.35">
      <c r="A109" s="164"/>
      <c r="B109" s="15" t="s">
        <v>31</v>
      </c>
      <c r="C109" s="15" t="s">
        <v>31</v>
      </c>
      <c r="D109" s="50"/>
    </row>
    <row r="110" spans="1:4" x14ac:dyDescent="0.35">
      <c r="A110" s="164"/>
      <c r="B110" s="15" t="s">
        <v>15</v>
      </c>
      <c r="C110" s="15" t="s">
        <v>15</v>
      </c>
      <c r="D110" s="50"/>
    </row>
    <row r="111" spans="1:4" x14ac:dyDescent="0.35">
      <c r="A111" s="164"/>
      <c r="B111" s="15" t="s">
        <v>27</v>
      </c>
      <c r="C111" s="15" t="s">
        <v>27</v>
      </c>
      <c r="D111" s="50"/>
    </row>
    <row r="112" spans="1:4" ht="15" thickBot="1" x14ac:dyDescent="0.4">
      <c r="A112" s="165"/>
      <c r="B112" s="56" t="s">
        <v>35</v>
      </c>
      <c r="C112" s="56" t="s">
        <v>35</v>
      </c>
      <c r="D112" s="52"/>
    </row>
    <row r="113" spans="1:4" ht="15" thickBot="1" x14ac:dyDescent="0.4">
      <c r="A113" s="57"/>
    </row>
    <row r="114" spans="1:4" ht="15" thickBot="1" x14ac:dyDescent="0.4">
      <c r="A114" s="63">
        <v>31</v>
      </c>
      <c r="B114" s="61" t="s">
        <v>8</v>
      </c>
      <c r="C114" s="61" t="s">
        <v>8</v>
      </c>
      <c r="D114" s="62"/>
    </row>
    <row r="115" spans="1:4" ht="15" thickBot="1" x14ac:dyDescent="0.4">
      <c r="A115" s="57"/>
    </row>
    <row r="116" spans="1:4" x14ac:dyDescent="0.35">
      <c r="A116" s="160">
        <v>33</v>
      </c>
      <c r="B116" s="58" t="s">
        <v>8</v>
      </c>
      <c r="C116" s="58" t="s">
        <v>8</v>
      </c>
      <c r="D116" s="59"/>
    </row>
    <row r="117" spans="1:4" ht="15" thickBot="1" x14ac:dyDescent="0.4">
      <c r="A117" s="162"/>
      <c r="B117" s="56" t="s">
        <v>31</v>
      </c>
      <c r="C117" s="51"/>
      <c r="D117" s="52"/>
    </row>
    <row r="118" spans="1:4" ht="15" thickBot="1" x14ac:dyDescent="0.4">
      <c r="A118" s="53"/>
    </row>
    <row r="119" spans="1:4" ht="15" thickBot="1" x14ac:dyDescent="0.4">
      <c r="A119" s="64">
        <v>34</v>
      </c>
      <c r="B119" s="61" t="s">
        <v>43</v>
      </c>
      <c r="C119" s="61" t="s">
        <v>43</v>
      </c>
      <c r="D119" s="62"/>
    </row>
    <row r="120" spans="1:4" ht="15" thickBot="1" x14ac:dyDescent="0.4">
      <c r="A120" s="53"/>
      <c r="C120" s="15"/>
    </row>
    <row r="121" spans="1:4" x14ac:dyDescent="0.35">
      <c r="A121" s="160">
        <v>35</v>
      </c>
      <c r="B121" s="58" t="s">
        <v>55</v>
      </c>
      <c r="C121" s="58" t="s">
        <v>55</v>
      </c>
      <c r="D121" s="59"/>
    </row>
    <row r="122" spans="1:4" x14ac:dyDescent="0.35">
      <c r="A122" s="161"/>
      <c r="B122" s="15" t="s">
        <v>13</v>
      </c>
      <c r="C122" s="15" t="s">
        <v>13</v>
      </c>
      <c r="D122" s="50"/>
    </row>
    <row r="123" spans="1:4" ht="15" thickBot="1" x14ac:dyDescent="0.4">
      <c r="A123" s="162"/>
      <c r="B123" s="51"/>
      <c r="C123" s="56" t="s">
        <v>96</v>
      </c>
      <c r="D123" s="52"/>
    </row>
    <row r="124" spans="1:4" ht="15" thickBot="1" x14ac:dyDescent="0.4"/>
    <row r="125" spans="1:4" x14ac:dyDescent="0.35">
      <c r="A125" s="163">
        <v>36</v>
      </c>
      <c r="B125" s="58" t="s">
        <v>8</v>
      </c>
      <c r="C125" s="58" t="s">
        <v>8</v>
      </c>
      <c r="D125" s="59"/>
    </row>
    <row r="126" spans="1:4" ht="15" thickBot="1" x14ac:dyDescent="0.4">
      <c r="A126" s="165"/>
      <c r="B126" s="56" t="s">
        <v>15</v>
      </c>
      <c r="C126" s="56" t="s">
        <v>15</v>
      </c>
      <c r="D126" s="52"/>
    </row>
    <row r="127" spans="1:4" ht="15" thickBot="1" x14ac:dyDescent="0.4">
      <c r="A127" s="53"/>
    </row>
    <row r="128" spans="1:4" x14ac:dyDescent="0.35">
      <c r="A128" s="163">
        <v>37</v>
      </c>
      <c r="B128" s="58" t="s">
        <v>47</v>
      </c>
      <c r="C128" s="58" t="s">
        <v>47</v>
      </c>
      <c r="D128" s="59"/>
    </row>
    <row r="129" spans="1:4" x14ac:dyDescent="0.35">
      <c r="A129" s="164"/>
      <c r="B129" s="15" t="s">
        <v>92</v>
      </c>
      <c r="C129" s="15" t="s">
        <v>92</v>
      </c>
      <c r="D129" s="50"/>
    </row>
    <row r="130" spans="1:4" x14ac:dyDescent="0.35">
      <c r="A130" s="164"/>
      <c r="B130" s="15" t="s">
        <v>15</v>
      </c>
      <c r="C130" s="15" t="s">
        <v>15</v>
      </c>
      <c r="D130" s="50"/>
    </row>
    <row r="131" spans="1:4" ht="15" thickBot="1" x14ac:dyDescent="0.4">
      <c r="A131" s="165"/>
      <c r="B131" s="56" t="s">
        <v>19</v>
      </c>
      <c r="C131" s="56" t="s">
        <v>19</v>
      </c>
      <c r="D131" s="52"/>
    </row>
    <row r="132" spans="1:4" ht="15" thickBot="1" x14ac:dyDescent="0.4">
      <c r="A132" s="57"/>
    </row>
    <row r="133" spans="1:4" x14ac:dyDescent="0.35">
      <c r="A133" s="163">
        <v>38</v>
      </c>
      <c r="B133" s="58" t="s">
        <v>15</v>
      </c>
      <c r="C133" s="58" t="s">
        <v>15</v>
      </c>
      <c r="D133" s="54" t="s">
        <v>15</v>
      </c>
    </row>
    <row r="134" spans="1:4" x14ac:dyDescent="0.35">
      <c r="A134" s="164"/>
      <c r="B134" s="15" t="s">
        <v>43</v>
      </c>
      <c r="C134" s="15" t="s">
        <v>92</v>
      </c>
      <c r="D134" s="55" t="s">
        <v>43</v>
      </c>
    </row>
    <row r="135" spans="1:4" x14ac:dyDescent="0.35">
      <c r="A135" s="164"/>
      <c r="B135" s="15" t="s">
        <v>35</v>
      </c>
      <c r="C135" s="15" t="s">
        <v>47</v>
      </c>
      <c r="D135" s="55" t="s">
        <v>35</v>
      </c>
    </row>
    <row r="136" spans="1:4" x14ac:dyDescent="0.35">
      <c r="A136" s="164"/>
      <c r="C136" s="15" t="s">
        <v>43</v>
      </c>
      <c r="D136" s="55" t="s">
        <v>92</v>
      </c>
    </row>
    <row r="137" spans="1:4" ht="15" thickBot="1" x14ac:dyDescent="0.4">
      <c r="A137" s="165"/>
      <c r="B137" s="51"/>
      <c r="C137" s="56" t="s">
        <v>35</v>
      </c>
      <c r="D137" s="52"/>
    </row>
    <row r="138" spans="1:4" ht="15" thickBot="1" x14ac:dyDescent="0.4">
      <c r="A138" s="57"/>
    </row>
    <row r="139" spans="1:4" x14ac:dyDescent="0.35">
      <c r="A139" s="160">
        <v>39</v>
      </c>
      <c r="B139" s="58" t="s">
        <v>23</v>
      </c>
      <c r="C139" s="58" t="s">
        <v>23</v>
      </c>
      <c r="D139" s="59"/>
    </row>
    <row r="140" spans="1:4" ht="15" thickBot="1" x14ac:dyDescent="0.4">
      <c r="A140" s="162"/>
      <c r="B140" s="51"/>
      <c r="C140" s="56" t="s">
        <v>87</v>
      </c>
      <c r="D140" s="66"/>
    </row>
    <row r="141" spans="1:4" ht="15" thickBot="1" x14ac:dyDescent="0.4">
      <c r="A141" s="53"/>
    </row>
    <row r="142" spans="1:4" ht="15" thickBot="1" x14ac:dyDescent="0.4">
      <c r="A142" s="60">
        <v>40</v>
      </c>
      <c r="B142" s="61" t="s">
        <v>27</v>
      </c>
      <c r="C142" s="61" t="s">
        <v>27</v>
      </c>
      <c r="D142" s="67" t="s">
        <v>27</v>
      </c>
    </row>
    <row r="143" spans="1:4" ht="15" thickBot="1" x14ac:dyDescent="0.4">
      <c r="A143" s="16"/>
      <c r="C143" s="15"/>
    </row>
    <row r="144" spans="1:4" x14ac:dyDescent="0.35">
      <c r="A144" s="173" t="s">
        <v>570</v>
      </c>
      <c r="B144" s="58" t="s">
        <v>47</v>
      </c>
      <c r="C144" s="58" t="s">
        <v>47</v>
      </c>
      <c r="D144" s="54" t="s">
        <v>47</v>
      </c>
    </row>
    <row r="145" spans="1:10" x14ac:dyDescent="0.35">
      <c r="A145" s="174"/>
      <c r="B145" s="15" t="s">
        <v>15</v>
      </c>
      <c r="C145" s="15" t="s">
        <v>15</v>
      </c>
      <c r="D145" s="55" t="s">
        <v>15</v>
      </c>
    </row>
    <row r="146" spans="1:10" x14ac:dyDescent="0.35">
      <c r="A146" s="174"/>
      <c r="B146" s="15" t="s">
        <v>19</v>
      </c>
      <c r="C146" s="15" t="s">
        <v>19</v>
      </c>
      <c r="D146" s="55" t="s">
        <v>19</v>
      </c>
    </row>
    <row r="147" spans="1:10" ht="15" thickBot="1" x14ac:dyDescent="0.4">
      <c r="A147" s="175"/>
      <c r="B147" s="56" t="s">
        <v>43</v>
      </c>
      <c r="C147" s="56" t="s">
        <v>43</v>
      </c>
      <c r="D147" s="66" t="s">
        <v>43</v>
      </c>
    </row>
    <row r="148" spans="1:10" x14ac:dyDescent="0.35">
      <c r="A148" s="8"/>
    </row>
    <row r="151" spans="1:10" x14ac:dyDescent="0.35">
      <c r="A151" s="15" t="s">
        <v>380</v>
      </c>
      <c r="B151" s="16"/>
      <c r="C151" s="16"/>
      <c r="D151" s="16"/>
      <c r="E151" s="16"/>
    </row>
    <row r="152" spans="1:10" x14ac:dyDescent="0.35">
      <c r="A152" s="15"/>
      <c r="B152" s="16"/>
      <c r="C152" s="16"/>
      <c r="D152" s="16"/>
      <c r="E152" s="16"/>
    </row>
    <row r="153" spans="1:10" x14ac:dyDescent="0.35">
      <c r="A153" s="118" t="s">
        <v>637</v>
      </c>
      <c r="B153" s="16"/>
      <c r="C153" s="16"/>
      <c r="D153" s="16"/>
      <c r="E153" s="16"/>
    </row>
    <row r="154" spans="1:10" ht="15" thickBot="1" x14ac:dyDescent="0.4">
      <c r="A154" s="16"/>
      <c r="B154" s="16"/>
      <c r="C154" s="16"/>
      <c r="D154" s="16"/>
      <c r="E154" s="16"/>
      <c r="F154" s="16"/>
      <c r="G154" s="15"/>
      <c r="H154" s="15"/>
      <c r="I154" s="17"/>
      <c r="J154" s="17"/>
    </row>
    <row r="155" spans="1:10" ht="29.5" thickBot="1" x14ac:dyDescent="0.4">
      <c r="A155" s="18" t="s">
        <v>381</v>
      </c>
      <c r="B155" s="19" t="s">
        <v>382</v>
      </c>
      <c r="C155" s="19" t="s">
        <v>383</v>
      </c>
      <c r="D155" s="19" t="s">
        <v>384</v>
      </c>
      <c r="E155" s="19" t="s">
        <v>385</v>
      </c>
      <c r="F155" s="19" t="s">
        <v>386</v>
      </c>
      <c r="G155" s="20" t="s">
        <v>0</v>
      </c>
      <c r="H155" s="20" t="s">
        <v>387</v>
      </c>
      <c r="I155" s="19" t="s">
        <v>388</v>
      </c>
      <c r="J155" s="21" t="s">
        <v>389</v>
      </c>
    </row>
    <row r="156" spans="1:10" ht="15" thickBot="1" x14ac:dyDescent="0.4">
      <c r="A156" s="22"/>
      <c r="B156" s="22"/>
      <c r="C156" s="22"/>
      <c r="D156" s="22"/>
      <c r="E156" s="22"/>
      <c r="F156" s="22"/>
      <c r="G156" s="23"/>
      <c r="H156" s="23"/>
      <c r="I156" s="23"/>
      <c r="J156" s="23"/>
    </row>
    <row r="157" spans="1:10" x14ac:dyDescent="0.35">
      <c r="A157" s="166">
        <v>1</v>
      </c>
      <c r="B157" s="169" t="s">
        <v>390</v>
      </c>
      <c r="C157" s="169"/>
      <c r="D157" s="171" t="s">
        <v>391</v>
      </c>
      <c r="E157" s="169" t="s">
        <v>392</v>
      </c>
      <c r="F157" s="169">
        <v>1</v>
      </c>
      <c r="G157" s="26" t="s">
        <v>31</v>
      </c>
      <c r="H157" s="26" t="s">
        <v>393</v>
      </c>
      <c r="I157" s="27">
        <v>8.0399999999999991</v>
      </c>
      <c r="J157" s="28">
        <v>224</v>
      </c>
    </row>
    <row r="158" spans="1:10" x14ac:dyDescent="0.35">
      <c r="A158" s="167"/>
      <c r="B158" s="170"/>
      <c r="C158" s="170"/>
      <c r="D158" s="172"/>
      <c r="E158" s="170"/>
      <c r="F158" s="170"/>
      <c r="G158" s="31" t="s">
        <v>15</v>
      </c>
      <c r="H158" s="31" t="s">
        <v>394</v>
      </c>
      <c r="I158" s="32">
        <v>5.36</v>
      </c>
      <c r="J158" s="33">
        <v>1026</v>
      </c>
    </row>
    <row r="159" spans="1:10" ht="75.75" customHeight="1" x14ac:dyDescent="0.35">
      <c r="A159" s="167"/>
      <c r="B159" s="170"/>
      <c r="C159" s="170"/>
      <c r="D159" s="172"/>
      <c r="E159" s="170"/>
      <c r="F159" s="170"/>
      <c r="G159" s="31" t="s">
        <v>19</v>
      </c>
      <c r="H159" s="31" t="s">
        <v>395</v>
      </c>
      <c r="I159" s="32">
        <v>13.61</v>
      </c>
      <c r="J159" s="33">
        <v>485</v>
      </c>
    </row>
    <row r="160" spans="1:10" x14ac:dyDescent="0.35">
      <c r="A160" s="167"/>
      <c r="B160" s="170" t="s">
        <v>396</v>
      </c>
      <c r="C160" s="170" t="s">
        <v>397</v>
      </c>
      <c r="D160" s="172" t="s">
        <v>249</v>
      </c>
      <c r="E160" s="172" t="s">
        <v>398</v>
      </c>
      <c r="F160" s="172">
        <v>28</v>
      </c>
      <c r="G160" s="31" t="s">
        <v>15</v>
      </c>
      <c r="H160" s="31" t="s">
        <v>394</v>
      </c>
      <c r="I160" s="32">
        <v>4.72</v>
      </c>
      <c r="J160" s="33">
        <v>3366</v>
      </c>
    </row>
    <row r="161" spans="1:10" x14ac:dyDescent="0.35">
      <c r="A161" s="167"/>
      <c r="B161" s="170"/>
      <c r="C161" s="170"/>
      <c r="D161" s="172"/>
      <c r="E161" s="172"/>
      <c r="F161" s="172"/>
      <c r="G161" s="31" t="s">
        <v>19</v>
      </c>
      <c r="H161" s="31" t="s">
        <v>395</v>
      </c>
      <c r="I161" s="32">
        <v>39.380000000000003</v>
      </c>
      <c r="J161" s="33">
        <v>2885</v>
      </c>
    </row>
    <row r="162" spans="1:10" ht="15" thickBot="1" x14ac:dyDescent="0.4">
      <c r="A162" s="168"/>
      <c r="B162" s="192"/>
      <c r="C162" s="192"/>
      <c r="D162" s="193"/>
      <c r="E162" s="193"/>
      <c r="F162" s="193"/>
      <c r="G162" s="36" t="s">
        <v>47</v>
      </c>
      <c r="H162" s="36" t="s">
        <v>399</v>
      </c>
      <c r="I162" s="37">
        <v>40.67</v>
      </c>
      <c r="J162" s="38">
        <v>2963</v>
      </c>
    </row>
    <row r="163" spans="1:10" ht="15" thickBot="1" x14ac:dyDescent="0.4">
      <c r="A163" s="22"/>
      <c r="B163" s="22"/>
      <c r="C163" s="22"/>
      <c r="D163" s="22"/>
      <c r="E163" s="22"/>
      <c r="F163" s="22"/>
      <c r="G163" s="23"/>
      <c r="H163" s="23"/>
      <c r="I163" s="23"/>
      <c r="J163" s="23"/>
    </row>
    <row r="164" spans="1:10" x14ac:dyDescent="0.35">
      <c r="A164" s="166">
        <v>2</v>
      </c>
      <c r="B164" s="24" t="s">
        <v>390</v>
      </c>
      <c r="C164" s="24"/>
      <c r="D164" s="25" t="s">
        <v>391</v>
      </c>
      <c r="E164" s="24" t="s">
        <v>400</v>
      </c>
      <c r="F164" s="24">
        <v>4</v>
      </c>
      <c r="G164" s="26" t="s">
        <v>15</v>
      </c>
      <c r="H164" s="26" t="s">
        <v>401</v>
      </c>
      <c r="I164" s="27">
        <v>7.48</v>
      </c>
      <c r="J164" s="28">
        <v>6014</v>
      </c>
    </row>
    <row r="165" spans="1:10" ht="15" thickBot="1" x14ac:dyDescent="0.4">
      <c r="A165" s="168"/>
      <c r="B165" s="34" t="s">
        <v>396</v>
      </c>
      <c r="C165" s="34" t="s">
        <v>402</v>
      </c>
      <c r="D165" s="35" t="s">
        <v>249</v>
      </c>
      <c r="E165" s="34" t="s">
        <v>403</v>
      </c>
      <c r="F165" s="34">
        <v>34</v>
      </c>
      <c r="G165" s="36" t="s">
        <v>15</v>
      </c>
      <c r="H165" s="36" t="s">
        <v>401</v>
      </c>
      <c r="I165" s="37">
        <v>4.4400000000000004</v>
      </c>
      <c r="J165" s="38">
        <v>5988</v>
      </c>
    </row>
    <row r="166" spans="1:10" x14ac:dyDescent="0.35">
      <c r="A166" s="22"/>
      <c r="B166" s="22"/>
      <c r="C166" s="22"/>
      <c r="D166" s="22"/>
      <c r="E166" s="22"/>
      <c r="F166" s="22"/>
      <c r="G166" s="23"/>
      <c r="H166" s="23"/>
      <c r="I166" s="23"/>
      <c r="J166" s="23"/>
    </row>
    <row r="167" spans="1:10" ht="15" thickBot="1" x14ac:dyDescent="0.4">
      <c r="A167" s="22"/>
      <c r="B167" s="22"/>
      <c r="C167" s="22"/>
      <c r="D167" s="22"/>
      <c r="E167" s="22"/>
      <c r="F167" s="22"/>
      <c r="G167" s="23"/>
      <c r="H167" s="23"/>
      <c r="I167" s="23"/>
      <c r="J167" s="23"/>
    </row>
    <row r="168" spans="1:10" x14ac:dyDescent="0.35">
      <c r="A168" s="187" t="s">
        <v>329</v>
      </c>
      <c r="B168" s="190" t="s">
        <v>390</v>
      </c>
      <c r="C168" s="190"/>
      <c r="D168" s="179" t="s">
        <v>411</v>
      </c>
      <c r="E168" s="179" t="s">
        <v>412</v>
      </c>
      <c r="F168" s="179" t="s">
        <v>309</v>
      </c>
      <c r="G168" s="26" t="s">
        <v>83</v>
      </c>
      <c r="H168" s="39" t="s">
        <v>413</v>
      </c>
      <c r="I168" s="27">
        <v>7.89</v>
      </c>
      <c r="J168" s="28">
        <v>2295</v>
      </c>
    </row>
    <row r="169" spans="1:10" x14ac:dyDescent="0.35">
      <c r="A169" s="188"/>
      <c r="B169" s="183"/>
      <c r="C169" s="183"/>
      <c r="D169" s="180"/>
      <c r="E169" s="180"/>
      <c r="F169" s="180"/>
      <c r="G169" s="31" t="s">
        <v>15</v>
      </c>
      <c r="H169" s="31" t="s">
        <v>414</v>
      </c>
      <c r="I169" s="32">
        <v>41.42</v>
      </c>
      <c r="J169" s="33">
        <v>2173</v>
      </c>
    </row>
    <row r="170" spans="1:10" x14ac:dyDescent="0.35">
      <c r="A170" s="188"/>
      <c r="B170" s="183"/>
      <c r="C170" s="183"/>
      <c r="D170" s="180"/>
      <c r="E170" s="180"/>
      <c r="F170" s="180"/>
      <c r="G170" s="31" t="s">
        <v>19</v>
      </c>
      <c r="H170" s="31" t="s">
        <v>415</v>
      </c>
      <c r="I170" s="32">
        <v>11.61</v>
      </c>
      <c r="J170" s="33">
        <v>1972</v>
      </c>
    </row>
    <row r="171" spans="1:10" x14ac:dyDescent="0.35">
      <c r="A171" s="188"/>
      <c r="B171" s="191"/>
      <c r="C171" s="191"/>
      <c r="D171" s="181"/>
      <c r="E171" s="181"/>
      <c r="F171" s="181"/>
      <c r="G171" s="31" t="s">
        <v>27</v>
      </c>
      <c r="H171" s="31" t="s">
        <v>416</v>
      </c>
      <c r="I171" s="32">
        <v>38.119999999999997</v>
      </c>
      <c r="J171" s="33">
        <v>7603</v>
      </c>
    </row>
    <row r="172" spans="1:10" x14ac:dyDescent="0.35">
      <c r="A172" s="188"/>
      <c r="B172" s="182" t="s">
        <v>396</v>
      </c>
      <c r="C172" s="182" t="s">
        <v>417</v>
      </c>
      <c r="D172" s="182" t="s">
        <v>418</v>
      </c>
      <c r="E172" s="185" t="s">
        <v>412</v>
      </c>
      <c r="F172" s="185" t="s">
        <v>419</v>
      </c>
      <c r="G172" s="31" t="s">
        <v>83</v>
      </c>
      <c r="H172" s="40" t="s">
        <v>413</v>
      </c>
      <c r="I172" s="32">
        <v>41.32</v>
      </c>
      <c r="J172" s="33">
        <v>3616</v>
      </c>
    </row>
    <row r="173" spans="1:10" x14ac:dyDescent="0.35">
      <c r="A173" s="188"/>
      <c r="B173" s="183"/>
      <c r="C173" s="183"/>
      <c r="D173" s="183"/>
      <c r="E173" s="180"/>
      <c r="F173" s="180"/>
      <c r="G173" s="31" t="s">
        <v>15</v>
      </c>
      <c r="H173" s="31" t="s">
        <v>414</v>
      </c>
      <c r="I173" s="32">
        <v>47.06</v>
      </c>
      <c r="J173" s="33">
        <v>2775</v>
      </c>
    </row>
    <row r="174" spans="1:10" x14ac:dyDescent="0.35">
      <c r="A174" s="188"/>
      <c r="B174" s="183"/>
      <c r="C174" s="183"/>
      <c r="D174" s="183"/>
      <c r="E174" s="180"/>
      <c r="F174" s="180"/>
      <c r="G174" s="31" t="s">
        <v>19</v>
      </c>
      <c r="H174" s="31" t="s">
        <v>415</v>
      </c>
      <c r="I174" s="32">
        <v>45.3</v>
      </c>
      <c r="J174" s="33">
        <v>2976</v>
      </c>
    </row>
    <row r="175" spans="1:10" ht="15" thickBot="1" x14ac:dyDescent="0.4">
      <c r="A175" s="189"/>
      <c r="B175" s="184"/>
      <c r="C175" s="184"/>
      <c r="D175" s="184"/>
      <c r="E175" s="186"/>
      <c r="F175" s="186"/>
      <c r="G175" s="36" t="s">
        <v>27</v>
      </c>
      <c r="H175" s="36" t="s">
        <v>416</v>
      </c>
      <c r="I175" s="37">
        <v>41.44</v>
      </c>
      <c r="J175" s="38">
        <v>12485</v>
      </c>
    </row>
    <row r="176" spans="1:10" ht="15" thickBot="1" x14ac:dyDescent="0.4">
      <c r="A176" s="22"/>
      <c r="B176" s="22"/>
      <c r="C176" s="22"/>
      <c r="D176" s="22"/>
      <c r="E176" s="22"/>
      <c r="F176" s="22"/>
      <c r="G176" s="23"/>
      <c r="H176" s="23"/>
      <c r="I176" s="23"/>
      <c r="J176" s="23"/>
    </row>
    <row r="177" spans="1:10" x14ac:dyDescent="0.35">
      <c r="A177" s="166">
        <v>5</v>
      </c>
      <c r="B177" s="169" t="s">
        <v>390</v>
      </c>
      <c r="C177" s="169"/>
      <c r="D177" s="171" t="s">
        <v>420</v>
      </c>
      <c r="E177" s="171" t="s">
        <v>421</v>
      </c>
      <c r="F177" s="171">
        <v>8.8000000000000007</v>
      </c>
      <c r="G177" s="26" t="s">
        <v>47</v>
      </c>
      <c r="H177" s="26" t="s">
        <v>399</v>
      </c>
      <c r="I177" s="27">
        <v>30.33</v>
      </c>
      <c r="J177" s="28">
        <v>3613</v>
      </c>
    </row>
    <row r="178" spans="1:10" x14ac:dyDescent="0.35">
      <c r="A178" s="167"/>
      <c r="B178" s="170"/>
      <c r="C178" s="170"/>
      <c r="D178" s="172"/>
      <c r="E178" s="172"/>
      <c r="F178" s="172"/>
      <c r="G178" s="31" t="s">
        <v>13</v>
      </c>
      <c r="H178" s="31" t="s">
        <v>422</v>
      </c>
      <c r="I178" s="32">
        <v>40</v>
      </c>
      <c r="J178" s="33">
        <v>15</v>
      </c>
    </row>
    <row r="179" spans="1:10" x14ac:dyDescent="0.35">
      <c r="A179" s="167"/>
      <c r="B179" s="170" t="s">
        <v>396</v>
      </c>
      <c r="C179" s="170" t="s">
        <v>423</v>
      </c>
      <c r="D179" s="172" t="s">
        <v>249</v>
      </c>
      <c r="E179" s="172" t="s">
        <v>424</v>
      </c>
      <c r="F179" s="172">
        <v>35.799999999999997</v>
      </c>
      <c r="G179" s="31" t="s">
        <v>47</v>
      </c>
      <c r="H179" s="31" t="s">
        <v>399</v>
      </c>
      <c r="I179" s="32">
        <v>15.03</v>
      </c>
      <c r="J179" s="33">
        <v>4824</v>
      </c>
    </row>
    <row r="180" spans="1:10" x14ac:dyDescent="0.35">
      <c r="A180" s="167"/>
      <c r="B180" s="170"/>
      <c r="C180" s="170"/>
      <c r="D180" s="172"/>
      <c r="E180" s="172"/>
      <c r="F180" s="172"/>
      <c r="G180" s="31" t="s">
        <v>13</v>
      </c>
      <c r="H180" s="31" t="s">
        <v>422</v>
      </c>
      <c r="I180" s="32">
        <v>54</v>
      </c>
      <c r="J180" s="33">
        <v>35</v>
      </c>
    </row>
    <row r="181" spans="1:10" x14ac:dyDescent="0.35">
      <c r="A181" s="167"/>
      <c r="B181" s="170"/>
      <c r="C181" s="170"/>
      <c r="D181" s="172"/>
      <c r="E181" s="172"/>
      <c r="F181" s="172"/>
      <c r="G181" s="31" t="s">
        <v>47</v>
      </c>
      <c r="H181" s="31" t="s">
        <v>425</v>
      </c>
      <c r="I181" s="32">
        <v>17.989999999999998</v>
      </c>
      <c r="J181" s="33">
        <v>4825</v>
      </c>
    </row>
    <row r="182" spans="1:10" ht="15" thickBot="1" x14ac:dyDescent="0.4">
      <c r="A182" s="168"/>
      <c r="B182" s="192"/>
      <c r="C182" s="192"/>
      <c r="D182" s="193"/>
      <c r="E182" s="193"/>
      <c r="F182" s="193"/>
      <c r="G182" s="36" t="s">
        <v>31</v>
      </c>
      <c r="H182" s="36" t="s">
        <v>426</v>
      </c>
      <c r="I182" s="37">
        <v>16.149999999999999</v>
      </c>
      <c r="J182" s="38">
        <v>12005</v>
      </c>
    </row>
    <row r="183" spans="1:10" ht="15" thickBot="1" x14ac:dyDescent="0.4">
      <c r="A183" s="22"/>
      <c r="B183" s="22"/>
      <c r="C183" s="22"/>
      <c r="D183" s="22"/>
      <c r="E183" s="22"/>
      <c r="F183" s="22"/>
      <c r="G183" s="23"/>
      <c r="H183" s="23"/>
      <c r="I183" s="23"/>
      <c r="J183" s="23"/>
    </row>
    <row r="184" spans="1:10" x14ac:dyDescent="0.35">
      <c r="A184" s="166">
        <v>6</v>
      </c>
      <c r="B184" s="24" t="s">
        <v>390</v>
      </c>
      <c r="C184" s="24"/>
      <c r="D184" s="25" t="s">
        <v>409</v>
      </c>
      <c r="E184" s="41" t="s">
        <v>427</v>
      </c>
      <c r="F184" s="41" t="s">
        <v>428</v>
      </c>
      <c r="G184" s="26"/>
      <c r="H184" s="26"/>
      <c r="I184" s="27"/>
      <c r="J184" s="28"/>
    </row>
    <row r="185" spans="1:10" x14ac:dyDescent="0.35">
      <c r="A185" s="167"/>
      <c r="B185" s="170" t="s">
        <v>396</v>
      </c>
      <c r="C185" s="170" t="s">
        <v>417</v>
      </c>
      <c r="D185" s="172" t="s">
        <v>249</v>
      </c>
      <c r="E185" s="170" t="s">
        <v>429</v>
      </c>
      <c r="F185" s="170">
        <v>80</v>
      </c>
      <c r="G185" s="31" t="s">
        <v>47</v>
      </c>
      <c r="H185" s="31" t="s">
        <v>399</v>
      </c>
      <c r="I185" s="32">
        <v>44.47</v>
      </c>
      <c r="J185" s="33">
        <v>4536</v>
      </c>
    </row>
    <row r="186" spans="1:10" ht="15" thickBot="1" x14ac:dyDescent="0.4">
      <c r="A186" s="168"/>
      <c r="B186" s="192"/>
      <c r="C186" s="192"/>
      <c r="D186" s="193"/>
      <c r="E186" s="192"/>
      <c r="F186" s="192"/>
      <c r="G186" s="36" t="s">
        <v>11</v>
      </c>
      <c r="H186" s="36" t="s">
        <v>430</v>
      </c>
      <c r="I186" s="37">
        <v>48.92</v>
      </c>
      <c r="J186" s="38">
        <v>10090</v>
      </c>
    </row>
    <row r="187" spans="1:10" ht="15" thickBot="1" x14ac:dyDescent="0.4">
      <c r="A187" s="22"/>
      <c r="B187" s="22"/>
      <c r="C187" s="22"/>
      <c r="D187" s="22"/>
      <c r="E187" s="22"/>
      <c r="F187" s="22"/>
      <c r="G187" s="23"/>
      <c r="H187" s="23"/>
      <c r="I187" s="23"/>
      <c r="J187" s="23"/>
    </row>
    <row r="188" spans="1:10" x14ac:dyDescent="0.35">
      <c r="A188" s="166">
        <v>7</v>
      </c>
      <c r="B188" s="169" t="s">
        <v>390</v>
      </c>
      <c r="C188" s="169"/>
      <c r="D188" s="171" t="s">
        <v>391</v>
      </c>
      <c r="E188" s="169" t="s">
        <v>400</v>
      </c>
      <c r="F188" s="169">
        <v>2</v>
      </c>
      <c r="G188" s="26" t="s">
        <v>83</v>
      </c>
      <c r="H188" s="26" t="s">
        <v>413</v>
      </c>
      <c r="I188" s="27">
        <v>6.86</v>
      </c>
      <c r="J188" s="28">
        <v>4385</v>
      </c>
    </row>
    <row r="189" spans="1:10" x14ac:dyDescent="0.35">
      <c r="A189" s="167"/>
      <c r="B189" s="170"/>
      <c r="C189" s="170"/>
      <c r="D189" s="172"/>
      <c r="E189" s="170"/>
      <c r="F189" s="170"/>
      <c r="G189" s="31" t="s">
        <v>8</v>
      </c>
      <c r="H189" s="31" t="s">
        <v>431</v>
      </c>
      <c r="I189" s="32">
        <v>49.5</v>
      </c>
      <c r="J189" s="33">
        <v>10052</v>
      </c>
    </row>
    <row r="190" spans="1:10" x14ac:dyDescent="0.35">
      <c r="A190" s="167"/>
      <c r="B190" s="170"/>
      <c r="C190" s="170"/>
      <c r="D190" s="172"/>
      <c r="E190" s="170"/>
      <c r="F190" s="170"/>
      <c r="G190" s="31" t="s">
        <v>43</v>
      </c>
      <c r="H190" s="31" t="s">
        <v>432</v>
      </c>
      <c r="I190" s="32">
        <v>85.03</v>
      </c>
      <c r="J190" s="33">
        <v>5399</v>
      </c>
    </row>
    <row r="191" spans="1:10" x14ac:dyDescent="0.35">
      <c r="A191" s="167"/>
      <c r="B191" s="170"/>
      <c r="C191" s="170"/>
      <c r="D191" s="172"/>
      <c r="E191" s="170"/>
      <c r="F191" s="170"/>
      <c r="G191" s="31" t="s">
        <v>15</v>
      </c>
      <c r="H191" s="31" t="s">
        <v>433</v>
      </c>
      <c r="I191" s="32">
        <v>46.16</v>
      </c>
      <c r="J191" s="33">
        <v>9804</v>
      </c>
    </row>
    <row r="192" spans="1:10" x14ac:dyDescent="0.35">
      <c r="A192" s="167"/>
      <c r="B192" s="170" t="s">
        <v>396</v>
      </c>
      <c r="C192" s="170" t="s">
        <v>417</v>
      </c>
      <c r="D192" s="172" t="s">
        <v>249</v>
      </c>
      <c r="E192" s="170" t="s">
        <v>434</v>
      </c>
      <c r="F192" s="170">
        <v>97</v>
      </c>
      <c r="G192" s="31" t="s">
        <v>83</v>
      </c>
      <c r="H192" s="31" t="s">
        <v>413</v>
      </c>
      <c r="I192" s="32">
        <v>44.07</v>
      </c>
      <c r="J192" s="33">
        <v>1736</v>
      </c>
    </row>
    <row r="193" spans="1:10" x14ac:dyDescent="0.35">
      <c r="A193" s="167"/>
      <c r="B193" s="170"/>
      <c r="C193" s="170"/>
      <c r="D193" s="172"/>
      <c r="E193" s="170"/>
      <c r="F193" s="170"/>
      <c r="G193" s="31" t="s">
        <v>8</v>
      </c>
      <c r="H193" s="31" t="s">
        <v>431</v>
      </c>
      <c r="I193" s="32">
        <v>52.42</v>
      </c>
      <c r="J193" s="33">
        <v>4889</v>
      </c>
    </row>
    <row r="194" spans="1:10" x14ac:dyDescent="0.35">
      <c r="A194" s="167"/>
      <c r="B194" s="170"/>
      <c r="C194" s="170"/>
      <c r="D194" s="172"/>
      <c r="E194" s="170"/>
      <c r="F194" s="170"/>
      <c r="G194" s="31" t="s">
        <v>43</v>
      </c>
      <c r="H194" s="31" t="s">
        <v>432</v>
      </c>
      <c r="I194" s="32">
        <v>94.64</v>
      </c>
      <c r="J194" s="33">
        <v>2445</v>
      </c>
    </row>
    <row r="195" spans="1:10" x14ac:dyDescent="0.35">
      <c r="A195" s="167"/>
      <c r="B195" s="170"/>
      <c r="C195" s="170"/>
      <c r="D195" s="172"/>
      <c r="E195" s="170"/>
      <c r="F195" s="170"/>
      <c r="G195" s="31" t="s">
        <v>15</v>
      </c>
      <c r="H195" s="31" t="s">
        <v>433</v>
      </c>
      <c r="I195" s="32">
        <v>45.55</v>
      </c>
      <c r="J195" s="33">
        <v>3302</v>
      </c>
    </row>
    <row r="196" spans="1:10" x14ac:dyDescent="0.35">
      <c r="A196" s="167"/>
      <c r="B196" s="170"/>
      <c r="C196" s="170"/>
      <c r="D196" s="172"/>
      <c r="E196" s="170"/>
      <c r="F196" s="170"/>
      <c r="G196" s="31" t="s">
        <v>15</v>
      </c>
      <c r="H196" s="31" t="s">
        <v>401</v>
      </c>
      <c r="I196" s="32">
        <v>5.12</v>
      </c>
      <c r="J196" s="33">
        <v>2267</v>
      </c>
    </row>
    <row r="197" spans="1:10" ht="15" thickBot="1" x14ac:dyDescent="0.4">
      <c r="A197" s="168"/>
      <c r="B197" s="192"/>
      <c r="C197" s="192"/>
      <c r="D197" s="193"/>
      <c r="E197" s="192"/>
      <c r="F197" s="192"/>
      <c r="G197" s="36" t="s">
        <v>31</v>
      </c>
      <c r="H197" s="36" t="s">
        <v>435</v>
      </c>
      <c r="I197" s="37">
        <v>9.76</v>
      </c>
      <c r="J197" s="38">
        <v>41</v>
      </c>
    </row>
    <row r="198" spans="1:10" ht="15" thickBot="1" x14ac:dyDescent="0.4">
      <c r="A198" s="22"/>
      <c r="B198" s="22"/>
      <c r="C198" s="22"/>
      <c r="D198" s="22"/>
      <c r="E198" s="22"/>
      <c r="F198" s="22"/>
      <c r="G198" s="23"/>
      <c r="H198" s="23"/>
      <c r="I198" s="23"/>
      <c r="J198" s="23"/>
    </row>
    <row r="199" spans="1:10" x14ac:dyDescent="0.35">
      <c r="A199" s="194">
        <v>8</v>
      </c>
      <c r="B199" s="169" t="s">
        <v>390</v>
      </c>
      <c r="C199" s="169"/>
      <c r="D199" s="171" t="s">
        <v>391</v>
      </c>
      <c r="E199" s="169" t="s">
        <v>436</v>
      </c>
      <c r="F199" s="169"/>
      <c r="G199" s="26" t="s">
        <v>15</v>
      </c>
      <c r="H199" s="26" t="s">
        <v>394</v>
      </c>
      <c r="I199" s="27">
        <v>32.479999999999997</v>
      </c>
      <c r="J199" s="28">
        <v>11161</v>
      </c>
    </row>
    <row r="200" spans="1:10" x14ac:dyDescent="0.35">
      <c r="A200" s="195"/>
      <c r="B200" s="170"/>
      <c r="C200" s="170"/>
      <c r="D200" s="172"/>
      <c r="E200" s="170"/>
      <c r="F200" s="170"/>
      <c r="G200" s="31" t="s">
        <v>19</v>
      </c>
      <c r="H200" s="31" t="s">
        <v>437</v>
      </c>
      <c r="I200" s="32">
        <v>39.380000000000003</v>
      </c>
      <c r="J200" s="33">
        <v>2971</v>
      </c>
    </row>
    <row r="201" spans="1:10" x14ac:dyDescent="0.35">
      <c r="A201" s="195"/>
      <c r="B201" s="170"/>
      <c r="C201" s="170"/>
      <c r="D201" s="172"/>
      <c r="E201" s="170"/>
      <c r="F201" s="170"/>
      <c r="G201" s="31" t="s">
        <v>240</v>
      </c>
      <c r="H201" s="31" t="s">
        <v>438</v>
      </c>
      <c r="I201" s="32">
        <v>12.5</v>
      </c>
      <c r="J201" s="33">
        <v>40</v>
      </c>
    </row>
    <row r="202" spans="1:10" x14ac:dyDescent="0.35">
      <c r="A202" s="195"/>
      <c r="B202" s="170" t="s">
        <v>396</v>
      </c>
      <c r="C202" s="170" t="s">
        <v>439</v>
      </c>
      <c r="D202" s="172" t="s">
        <v>249</v>
      </c>
      <c r="E202" s="170" t="s">
        <v>436</v>
      </c>
      <c r="F202" s="170"/>
      <c r="G202" s="31" t="s">
        <v>15</v>
      </c>
      <c r="H202" s="31" t="s">
        <v>394</v>
      </c>
      <c r="I202" s="32">
        <v>48.65</v>
      </c>
      <c r="J202" s="33">
        <v>5048</v>
      </c>
    </row>
    <row r="203" spans="1:10" x14ac:dyDescent="0.35">
      <c r="A203" s="195"/>
      <c r="B203" s="170"/>
      <c r="C203" s="170"/>
      <c r="D203" s="172"/>
      <c r="E203" s="170"/>
      <c r="F203" s="170"/>
      <c r="G203" s="31" t="s">
        <v>19</v>
      </c>
      <c r="H203" s="31" t="s">
        <v>437</v>
      </c>
      <c r="I203" s="32">
        <v>14.68</v>
      </c>
      <c r="J203" s="33">
        <v>470</v>
      </c>
    </row>
    <row r="204" spans="1:10" ht="15" thickBot="1" x14ac:dyDescent="0.4">
      <c r="A204" s="196"/>
      <c r="B204" s="192"/>
      <c r="C204" s="192"/>
      <c r="D204" s="193"/>
      <c r="E204" s="192"/>
      <c r="F204" s="192"/>
      <c r="G204" s="36" t="s">
        <v>47</v>
      </c>
      <c r="H204" s="36" t="s">
        <v>440</v>
      </c>
      <c r="I204" s="37">
        <v>5.48</v>
      </c>
      <c r="J204" s="38">
        <v>602</v>
      </c>
    </row>
    <row r="205" spans="1:10" ht="15" thickBot="1" x14ac:dyDescent="0.4">
      <c r="A205" s="22"/>
      <c r="B205" s="22"/>
      <c r="C205" s="22"/>
      <c r="D205" s="22"/>
      <c r="E205" s="22"/>
      <c r="F205" s="22"/>
      <c r="G205" s="23"/>
      <c r="H205" s="23"/>
      <c r="I205" s="23"/>
      <c r="J205" s="23"/>
    </row>
    <row r="206" spans="1:10" x14ac:dyDescent="0.35">
      <c r="A206" s="166">
        <v>9</v>
      </c>
      <c r="B206" s="169" t="s">
        <v>390</v>
      </c>
      <c r="C206" s="169"/>
      <c r="D206" s="171" t="s">
        <v>391</v>
      </c>
      <c r="E206" s="169" t="s">
        <v>434</v>
      </c>
      <c r="F206" s="169">
        <v>1.5</v>
      </c>
      <c r="G206" s="26" t="s">
        <v>8</v>
      </c>
      <c r="H206" s="26" t="s">
        <v>441</v>
      </c>
      <c r="I206" s="27">
        <v>56.05</v>
      </c>
      <c r="J206" s="28">
        <v>9044</v>
      </c>
    </row>
    <row r="207" spans="1:10" x14ac:dyDescent="0.35">
      <c r="A207" s="167"/>
      <c r="B207" s="170"/>
      <c r="C207" s="170"/>
      <c r="D207" s="172"/>
      <c r="E207" s="170"/>
      <c r="F207" s="170"/>
      <c r="G207" s="31" t="s">
        <v>51</v>
      </c>
      <c r="H207" s="31" t="s">
        <v>442</v>
      </c>
      <c r="I207" s="32">
        <v>10.26</v>
      </c>
      <c r="J207" s="33">
        <v>4678</v>
      </c>
    </row>
    <row r="208" spans="1:10" x14ac:dyDescent="0.35">
      <c r="A208" s="167"/>
      <c r="B208" s="170"/>
      <c r="C208" s="170"/>
      <c r="D208" s="172"/>
      <c r="E208" s="170"/>
      <c r="F208" s="170"/>
      <c r="G208" s="31" t="s">
        <v>15</v>
      </c>
      <c r="H208" s="31" t="s">
        <v>414</v>
      </c>
      <c r="I208" s="32">
        <v>20.170000000000002</v>
      </c>
      <c r="J208" s="33">
        <v>10019</v>
      </c>
    </row>
    <row r="209" spans="1:10" x14ac:dyDescent="0.35">
      <c r="A209" s="167"/>
      <c r="B209" s="170"/>
      <c r="C209" s="170"/>
      <c r="D209" s="172"/>
      <c r="E209" s="170"/>
      <c r="F209" s="170"/>
      <c r="G209" s="31" t="s">
        <v>35</v>
      </c>
      <c r="H209" s="31" t="s">
        <v>443</v>
      </c>
      <c r="I209" s="32">
        <v>91.04</v>
      </c>
      <c r="J209" s="33">
        <v>7526</v>
      </c>
    </row>
    <row r="210" spans="1:10" x14ac:dyDescent="0.35">
      <c r="A210" s="167"/>
      <c r="B210" s="170" t="s">
        <v>396</v>
      </c>
      <c r="C210" s="170" t="s">
        <v>444</v>
      </c>
      <c r="D210" s="172" t="s">
        <v>249</v>
      </c>
      <c r="E210" s="170" t="s">
        <v>434</v>
      </c>
      <c r="F210" s="170"/>
      <c r="G210" s="31" t="s">
        <v>8</v>
      </c>
      <c r="H210" s="31" t="s">
        <v>441</v>
      </c>
      <c r="I210" s="32">
        <v>51.75</v>
      </c>
      <c r="J210" s="33">
        <v>3121</v>
      </c>
    </row>
    <row r="211" spans="1:10" x14ac:dyDescent="0.35">
      <c r="A211" s="167"/>
      <c r="B211" s="170"/>
      <c r="C211" s="170"/>
      <c r="D211" s="172"/>
      <c r="E211" s="170"/>
      <c r="F211" s="170"/>
      <c r="G211" s="31" t="s">
        <v>51</v>
      </c>
      <c r="H211" s="31" t="s">
        <v>442</v>
      </c>
      <c r="I211" s="32">
        <v>18.98</v>
      </c>
      <c r="J211" s="33">
        <v>685</v>
      </c>
    </row>
    <row r="212" spans="1:10" x14ac:dyDescent="0.35">
      <c r="A212" s="167"/>
      <c r="B212" s="170"/>
      <c r="C212" s="170"/>
      <c r="D212" s="172"/>
      <c r="E212" s="170"/>
      <c r="F212" s="170"/>
      <c r="G212" s="31" t="s">
        <v>15</v>
      </c>
      <c r="H212" s="31" t="s">
        <v>414</v>
      </c>
      <c r="I212" s="32">
        <v>22.63</v>
      </c>
      <c r="J212" s="33">
        <v>13080</v>
      </c>
    </row>
    <row r="213" spans="1:10" ht="15" thickBot="1" x14ac:dyDescent="0.4">
      <c r="A213" s="168"/>
      <c r="B213" s="192"/>
      <c r="C213" s="192"/>
      <c r="D213" s="193"/>
      <c r="E213" s="192"/>
      <c r="F213" s="192"/>
      <c r="G213" s="36" t="s">
        <v>35</v>
      </c>
      <c r="H213" s="36" t="s">
        <v>443</v>
      </c>
      <c r="I213" s="37">
        <v>93.04</v>
      </c>
      <c r="J213" s="38">
        <v>3418</v>
      </c>
    </row>
    <row r="214" spans="1:10" ht="15" thickBot="1" x14ac:dyDescent="0.4">
      <c r="A214" s="22"/>
      <c r="B214" s="22"/>
      <c r="C214" s="22"/>
      <c r="D214" s="22"/>
      <c r="E214" s="22"/>
      <c r="F214" s="22"/>
      <c r="G214" s="23"/>
      <c r="H214" s="23"/>
      <c r="I214" s="23"/>
      <c r="J214" s="23"/>
    </row>
    <row r="215" spans="1:10" x14ac:dyDescent="0.35">
      <c r="A215" s="194">
        <v>12</v>
      </c>
      <c r="B215" s="171" t="s">
        <v>390</v>
      </c>
      <c r="C215" s="171"/>
      <c r="D215" s="171" t="s">
        <v>391</v>
      </c>
      <c r="E215" s="171" t="s">
        <v>453</v>
      </c>
      <c r="F215" s="171">
        <v>3</v>
      </c>
      <c r="G215" s="26" t="s">
        <v>31</v>
      </c>
      <c r="H215" s="26" t="s">
        <v>454</v>
      </c>
      <c r="I215" s="27">
        <v>9.8000000000000007</v>
      </c>
      <c r="J215" s="28">
        <v>408</v>
      </c>
    </row>
    <row r="216" spans="1:10" x14ac:dyDescent="0.35">
      <c r="A216" s="195"/>
      <c r="B216" s="172"/>
      <c r="C216" s="172"/>
      <c r="D216" s="172"/>
      <c r="E216" s="172"/>
      <c r="F216" s="172"/>
      <c r="G216" s="31" t="s">
        <v>31</v>
      </c>
      <c r="H216" s="31" t="s">
        <v>455</v>
      </c>
      <c r="I216" s="32">
        <v>9.1</v>
      </c>
      <c r="J216" s="33">
        <v>802</v>
      </c>
    </row>
    <row r="217" spans="1:10" x14ac:dyDescent="0.35">
      <c r="A217" s="195"/>
      <c r="B217" s="170" t="s">
        <v>396</v>
      </c>
      <c r="C217" s="170" t="s">
        <v>423</v>
      </c>
      <c r="D217" s="172" t="s">
        <v>249</v>
      </c>
      <c r="E217" s="170" t="s">
        <v>453</v>
      </c>
      <c r="F217" s="170"/>
      <c r="G217" s="31" t="s">
        <v>31</v>
      </c>
      <c r="H217" s="31" t="s">
        <v>454</v>
      </c>
      <c r="I217" s="32">
        <v>53.13</v>
      </c>
      <c r="J217" s="33">
        <v>416</v>
      </c>
    </row>
    <row r="218" spans="1:10" ht="15" thickBot="1" x14ac:dyDescent="0.4">
      <c r="A218" s="196"/>
      <c r="B218" s="192"/>
      <c r="C218" s="192"/>
      <c r="D218" s="193"/>
      <c r="E218" s="192"/>
      <c r="F218" s="192"/>
      <c r="G218" s="36" t="s">
        <v>31</v>
      </c>
      <c r="H218" s="36" t="s">
        <v>455</v>
      </c>
      <c r="I218" s="37">
        <v>38.36</v>
      </c>
      <c r="J218" s="38">
        <v>829</v>
      </c>
    </row>
    <row r="219" spans="1:10" ht="15" thickBot="1" x14ac:dyDescent="0.4">
      <c r="A219" s="42"/>
      <c r="B219" s="16"/>
      <c r="C219" s="16"/>
      <c r="D219" s="42"/>
      <c r="E219" s="16"/>
      <c r="F219" s="16"/>
      <c r="G219" s="15"/>
      <c r="H219" s="15"/>
      <c r="I219" s="17"/>
      <c r="J219" s="17"/>
    </row>
    <row r="220" spans="1:10" x14ac:dyDescent="0.35">
      <c r="A220" s="194">
        <v>13</v>
      </c>
      <c r="B220" s="171" t="s">
        <v>390</v>
      </c>
      <c r="C220" s="171"/>
      <c r="D220" s="171" t="s">
        <v>409</v>
      </c>
      <c r="E220" s="169" t="s">
        <v>412</v>
      </c>
      <c r="F220" s="169">
        <v>11</v>
      </c>
      <c r="G220" s="26" t="s">
        <v>15</v>
      </c>
      <c r="H220" s="26" t="s">
        <v>456</v>
      </c>
      <c r="I220" s="27">
        <v>44.27</v>
      </c>
      <c r="J220" s="28">
        <v>9405</v>
      </c>
    </row>
    <row r="221" spans="1:10" x14ac:dyDescent="0.35">
      <c r="A221" s="195"/>
      <c r="B221" s="172"/>
      <c r="C221" s="172"/>
      <c r="D221" s="172"/>
      <c r="E221" s="170"/>
      <c r="F221" s="170"/>
      <c r="G221" s="31" t="s">
        <v>15</v>
      </c>
      <c r="H221" s="31" t="s">
        <v>457</v>
      </c>
      <c r="I221" s="32">
        <v>44.96</v>
      </c>
      <c r="J221" s="33">
        <v>9342</v>
      </c>
    </row>
    <row r="222" spans="1:10" x14ac:dyDescent="0.35">
      <c r="A222" s="195"/>
      <c r="B222" s="172"/>
      <c r="C222" s="172"/>
      <c r="D222" s="172"/>
      <c r="E222" s="170"/>
      <c r="F222" s="170"/>
      <c r="G222" s="31" t="s">
        <v>19</v>
      </c>
      <c r="H222" s="31" t="s">
        <v>458</v>
      </c>
      <c r="I222" s="32">
        <v>49.78</v>
      </c>
      <c r="J222" s="33">
        <v>4000</v>
      </c>
    </row>
    <row r="223" spans="1:10" x14ac:dyDescent="0.35">
      <c r="A223" s="195"/>
      <c r="B223" s="172"/>
      <c r="C223" s="172"/>
      <c r="D223" s="172"/>
      <c r="E223" s="170"/>
      <c r="F223" s="170"/>
      <c r="G223" s="31" t="s">
        <v>13</v>
      </c>
      <c r="H223" s="31" t="s">
        <v>422</v>
      </c>
      <c r="I223" s="32">
        <v>52.4</v>
      </c>
      <c r="J223" s="33">
        <v>21</v>
      </c>
    </row>
    <row r="224" spans="1:10" x14ac:dyDescent="0.35">
      <c r="A224" s="195"/>
      <c r="B224" s="170" t="s">
        <v>396</v>
      </c>
      <c r="C224" s="170" t="s">
        <v>408</v>
      </c>
      <c r="D224" s="172" t="s">
        <v>249</v>
      </c>
      <c r="E224" s="170" t="s">
        <v>412</v>
      </c>
      <c r="F224" s="170"/>
      <c r="G224" s="31" t="s">
        <v>15</v>
      </c>
      <c r="H224" s="31" t="s">
        <v>456</v>
      </c>
      <c r="I224" s="32">
        <v>44.94</v>
      </c>
      <c r="J224" s="33">
        <v>10430</v>
      </c>
    </row>
    <row r="225" spans="1:10" x14ac:dyDescent="0.35">
      <c r="A225" s="195"/>
      <c r="B225" s="170"/>
      <c r="C225" s="170"/>
      <c r="D225" s="172"/>
      <c r="E225" s="170"/>
      <c r="F225" s="170"/>
      <c r="G225" s="31" t="s">
        <v>15</v>
      </c>
      <c r="H225" s="31" t="s">
        <v>457</v>
      </c>
      <c r="I225" s="32">
        <v>46.29</v>
      </c>
      <c r="J225" s="33">
        <v>10242</v>
      </c>
    </row>
    <row r="226" spans="1:10" x14ac:dyDescent="0.35">
      <c r="A226" s="195"/>
      <c r="B226" s="170"/>
      <c r="C226" s="170"/>
      <c r="D226" s="172"/>
      <c r="E226" s="170"/>
      <c r="F226" s="170"/>
      <c r="G226" s="31" t="s">
        <v>19</v>
      </c>
      <c r="H226" s="31" t="s">
        <v>458</v>
      </c>
      <c r="I226" s="32">
        <v>52.51</v>
      </c>
      <c r="J226" s="33">
        <v>4308</v>
      </c>
    </row>
    <row r="227" spans="1:10" x14ac:dyDescent="0.35">
      <c r="A227" s="195"/>
      <c r="B227" s="170"/>
      <c r="C227" s="170"/>
      <c r="D227" s="172"/>
      <c r="E227" s="170"/>
      <c r="F227" s="170"/>
      <c r="G227" s="31" t="s">
        <v>13</v>
      </c>
      <c r="H227" s="31" t="s">
        <v>422</v>
      </c>
      <c r="I227" s="32">
        <v>13</v>
      </c>
      <c r="J227" s="33">
        <v>8</v>
      </c>
    </row>
    <row r="228" spans="1:10" ht="15" thickBot="1" x14ac:dyDescent="0.4">
      <c r="A228" s="196"/>
      <c r="B228" s="192"/>
      <c r="C228" s="192"/>
      <c r="D228" s="193"/>
      <c r="E228" s="192"/>
      <c r="F228" s="192"/>
      <c r="G228" s="36" t="s">
        <v>87</v>
      </c>
      <c r="H228" s="36" t="s">
        <v>459</v>
      </c>
      <c r="I228" s="37">
        <v>13.48</v>
      </c>
      <c r="J228" s="38">
        <v>356</v>
      </c>
    </row>
    <row r="229" spans="1:10" ht="15" thickBot="1" x14ac:dyDescent="0.4">
      <c r="A229" s="42"/>
      <c r="B229" s="16"/>
      <c r="C229" s="16"/>
      <c r="D229" s="42"/>
      <c r="E229" s="16"/>
      <c r="F229" s="16"/>
      <c r="G229" s="15"/>
      <c r="H229" s="15"/>
      <c r="I229" s="17"/>
      <c r="J229" s="17"/>
    </row>
    <row r="230" spans="1:10" x14ac:dyDescent="0.35">
      <c r="A230" s="194">
        <v>15</v>
      </c>
      <c r="B230" s="169" t="s">
        <v>390</v>
      </c>
      <c r="C230" s="169"/>
      <c r="D230" s="171" t="s">
        <v>449</v>
      </c>
      <c r="E230" s="171" t="s">
        <v>463</v>
      </c>
      <c r="F230" s="171"/>
      <c r="G230" s="26" t="s">
        <v>15</v>
      </c>
      <c r="H230" s="26" t="s">
        <v>394</v>
      </c>
      <c r="I230" s="27">
        <v>28.9</v>
      </c>
      <c r="J230" s="28">
        <v>6581</v>
      </c>
    </row>
    <row r="231" spans="1:10" x14ac:dyDescent="0.35">
      <c r="A231" s="195"/>
      <c r="B231" s="170"/>
      <c r="C231" s="170"/>
      <c r="D231" s="172"/>
      <c r="E231" s="172"/>
      <c r="F231" s="172"/>
      <c r="G231" s="31" t="s">
        <v>27</v>
      </c>
      <c r="H231" s="31" t="s">
        <v>416</v>
      </c>
      <c r="I231" s="32">
        <v>31.56</v>
      </c>
      <c r="J231" s="33">
        <v>7377</v>
      </c>
    </row>
    <row r="232" spans="1:10" x14ac:dyDescent="0.35">
      <c r="A232" s="195"/>
      <c r="B232" s="170" t="s">
        <v>396</v>
      </c>
      <c r="C232" s="170" t="s">
        <v>464</v>
      </c>
      <c r="D232" s="172" t="s">
        <v>249</v>
      </c>
      <c r="E232" s="172" t="s">
        <v>465</v>
      </c>
      <c r="F232" s="172"/>
      <c r="G232" s="31" t="s">
        <v>15</v>
      </c>
      <c r="H232" s="31" t="s">
        <v>394</v>
      </c>
      <c r="I232" s="32">
        <v>37.43</v>
      </c>
      <c r="J232" s="33">
        <v>4518</v>
      </c>
    </row>
    <row r="233" spans="1:10" x14ac:dyDescent="0.35">
      <c r="A233" s="195"/>
      <c r="B233" s="170"/>
      <c r="C233" s="170"/>
      <c r="D233" s="172"/>
      <c r="E233" s="172"/>
      <c r="F233" s="172"/>
      <c r="G233" s="31" t="s">
        <v>27</v>
      </c>
      <c r="H233" s="31" t="s">
        <v>416</v>
      </c>
      <c r="I233" s="32">
        <v>41.71</v>
      </c>
      <c r="J233" s="33">
        <v>4752</v>
      </c>
    </row>
    <row r="234" spans="1:10" x14ac:dyDescent="0.35">
      <c r="A234" s="195"/>
      <c r="B234" s="170"/>
      <c r="C234" s="170"/>
      <c r="D234" s="172"/>
      <c r="E234" s="172"/>
      <c r="F234" s="172"/>
      <c r="G234" s="31" t="s">
        <v>19</v>
      </c>
      <c r="H234" s="31" t="s">
        <v>466</v>
      </c>
      <c r="I234" s="32">
        <v>16.78</v>
      </c>
      <c r="J234" s="33">
        <v>2277</v>
      </c>
    </row>
    <row r="235" spans="1:10" ht="15" thickBot="1" x14ac:dyDescent="0.4">
      <c r="A235" s="196"/>
      <c r="B235" s="192"/>
      <c r="C235" s="192"/>
      <c r="D235" s="193"/>
      <c r="E235" s="193"/>
      <c r="F235" s="193"/>
      <c r="G235" s="36" t="s">
        <v>59</v>
      </c>
      <c r="H235" s="36" t="s">
        <v>467</v>
      </c>
      <c r="I235" s="37">
        <v>16.97</v>
      </c>
      <c r="J235" s="38">
        <v>1445</v>
      </c>
    </row>
    <row r="236" spans="1:10" ht="15" thickBot="1" x14ac:dyDescent="0.4">
      <c r="A236" s="42"/>
      <c r="B236" s="16"/>
      <c r="C236" s="16"/>
      <c r="D236" s="42"/>
      <c r="E236" s="42"/>
      <c r="F236" s="42"/>
      <c r="G236" s="15"/>
      <c r="H236" s="15"/>
      <c r="I236" s="17"/>
      <c r="J236" s="17"/>
    </row>
    <row r="237" spans="1:10" x14ac:dyDescent="0.35">
      <c r="A237" s="194">
        <v>16</v>
      </c>
      <c r="B237" s="169" t="s">
        <v>390</v>
      </c>
      <c r="C237" s="169"/>
      <c r="D237" s="171" t="s">
        <v>420</v>
      </c>
      <c r="E237" s="169" t="s">
        <v>434</v>
      </c>
      <c r="F237" s="169">
        <v>0.4</v>
      </c>
      <c r="G237" s="26" t="s">
        <v>8</v>
      </c>
      <c r="H237" s="26" t="s">
        <v>468</v>
      </c>
      <c r="I237" s="27">
        <v>36.19</v>
      </c>
      <c r="J237" s="28">
        <v>362</v>
      </c>
    </row>
    <row r="238" spans="1:10" x14ac:dyDescent="0.35">
      <c r="A238" s="195"/>
      <c r="B238" s="170"/>
      <c r="C238" s="170"/>
      <c r="D238" s="172"/>
      <c r="E238" s="170"/>
      <c r="F238" s="170"/>
      <c r="G238" s="31" t="s">
        <v>13</v>
      </c>
      <c r="H238" s="31" t="s">
        <v>422</v>
      </c>
      <c r="I238" s="32"/>
      <c r="J238" s="43" t="s">
        <v>469</v>
      </c>
    </row>
    <row r="239" spans="1:10" x14ac:dyDescent="0.35">
      <c r="A239" s="195"/>
      <c r="B239" s="170" t="s">
        <v>396</v>
      </c>
      <c r="C239" s="170" t="s">
        <v>470</v>
      </c>
      <c r="D239" s="172" t="s">
        <v>249</v>
      </c>
      <c r="E239" s="172" t="s">
        <v>471</v>
      </c>
      <c r="F239" s="172">
        <v>27.8</v>
      </c>
      <c r="G239" s="31" t="s">
        <v>8</v>
      </c>
      <c r="H239" s="31" t="s">
        <v>468</v>
      </c>
      <c r="I239" s="32">
        <v>43.64</v>
      </c>
      <c r="J239" s="33">
        <v>935</v>
      </c>
    </row>
    <row r="240" spans="1:10" x14ac:dyDescent="0.35">
      <c r="A240" s="195"/>
      <c r="B240" s="170"/>
      <c r="C240" s="170"/>
      <c r="D240" s="172"/>
      <c r="E240" s="172"/>
      <c r="F240" s="172"/>
      <c r="G240" s="31" t="s">
        <v>13</v>
      </c>
      <c r="H240" s="31" t="s">
        <v>422</v>
      </c>
      <c r="I240" s="32">
        <v>50</v>
      </c>
      <c r="J240" s="33">
        <v>12</v>
      </c>
    </row>
    <row r="241" spans="1:10" ht="15" thickBot="1" x14ac:dyDescent="0.4">
      <c r="A241" s="196"/>
      <c r="B241" s="192"/>
      <c r="C241" s="192"/>
      <c r="D241" s="193"/>
      <c r="E241" s="193"/>
      <c r="F241" s="193"/>
      <c r="G241" s="36" t="s">
        <v>19</v>
      </c>
      <c r="H241" s="36" t="s">
        <v>472</v>
      </c>
      <c r="I241" s="37">
        <v>21.67</v>
      </c>
      <c r="J241" s="38">
        <v>540</v>
      </c>
    </row>
    <row r="242" spans="1:10" ht="15" thickBot="1" x14ac:dyDescent="0.4">
      <c r="A242" s="42"/>
      <c r="B242" s="16"/>
      <c r="C242" s="16"/>
      <c r="D242" s="42"/>
      <c r="E242" s="42"/>
      <c r="F242" s="42"/>
      <c r="G242" s="15"/>
      <c r="H242" s="15"/>
      <c r="I242" s="17"/>
      <c r="J242" s="17"/>
    </row>
    <row r="243" spans="1:10" x14ac:dyDescent="0.35">
      <c r="A243" s="166">
        <v>17</v>
      </c>
      <c r="B243" s="24" t="s">
        <v>390</v>
      </c>
      <c r="C243" s="24"/>
      <c r="D243" s="25" t="s">
        <v>420</v>
      </c>
      <c r="E243" s="24" t="s">
        <v>473</v>
      </c>
      <c r="F243" s="24">
        <v>8</v>
      </c>
      <c r="G243" s="26" t="s">
        <v>59</v>
      </c>
      <c r="H243" s="26" t="s">
        <v>474</v>
      </c>
      <c r="I243" s="27">
        <v>5.31</v>
      </c>
      <c r="J243" s="28">
        <v>226</v>
      </c>
    </row>
    <row r="244" spans="1:10" x14ac:dyDescent="0.35">
      <c r="A244" s="167"/>
      <c r="B244" s="170" t="s">
        <v>396</v>
      </c>
      <c r="C244" s="170" t="s">
        <v>475</v>
      </c>
      <c r="D244" s="172" t="s">
        <v>249</v>
      </c>
      <c r="E244" s="170" t="s">
        <v>476</v>
      </c>
      <c r="F244" s="170"/>
      <c r="G244" s="31" t="s">
        <v>87</v>
      </c>
      <c r="H244" s="31" t="s">
        <v>477</v>
      </c>
      <c r="I244" s="32">
        <v>18.88</v>
      </c>
      <c r="J244" s="33">
        <v>1070</v>
      </c>
    </row>
    <row r="245" spans="1:10" x14ac:dyDescent="0.35">
      <c r="A245" s="167"/>
      <c r="B245" s="170"/>
      <c r="C245" s="170"/>
      <c r="D245" s="172"/>
      <c r="E245" s="170"/>
      <c r="F245" s="170"/>
      <c r="G245" s="31" t="s">
        <v>92</v>
      </c>
      <c r="H245" s="31" t="s">
        <v>478</v>
      </c>
      <c r="I245" s="32">
        <v>28.22</v>
      </c>
      <c r="J245" s="33">
        <v>326</v>
      </c>
    </row>
    <row r="246" spans="1:10" x14ac:dyDescent="0.35">
      <c r="A246" s="167"/>
      <c r="B246" s="170"/>
      <c r="C246" s="170"/>
      <c r="D246" s="172"/>
      <c r="E246" s="170"/>
      <c r="F246" s="170"/>
      <c r="G246" s="31" t="s">
        <v>15</v>
      </c>
      <c r="H246" s="31" t="s">
        <v>479</v>
      </c>
      <c r="I246" s="32">
        <v>13.87</v>
      </c>
      <c r="J246" s="33">
        <v>1868</v>
      </c>
    </row>
    <row r="247" spans="1:10" ht="15" thickBot="1" x14ac:dyDescent="0.4">
      <c r="A247" s="168"/>
      <c r="B247" s="192"/>
      <c r="C247" s="192"/>
      <c r="D247" s="193"/>
      <c r="E247" s="192"/>
      <c r="F247" s="192"/>
      <c r="G247" s="36" t="s">
        <v>95</v>
      </c>
      <c r="H247" s="36" t="s">
        <v>480</v>
      </c>
      <c r="I247" s="37">
        <v>10.81</v>
      </c>
      <c r="J247" s="38">
        <v>74</v>
      </c>
    </row>
    <row r="248" spans="1:10" ht="15" thickBot="1" x14ac:dyDescent="0.4">
      <c r="A248" s="16"/>
      <c r="B248" s="16"/>
      <c r="C248" s="16"/>
      <c r="D248" s="42"/>
      <c r="E248" s="16"/>
      <c r="F248" s="16"/>
      <c r="G248" s="15"/>
      <c r="H248" s="15"/>
      <c r="I248" s="17"/>
      <c r="J248" s="17"/>
    </row>
    <row r="249" spans="1:10" x14ac:dyDescent="0.35">
      <c r="A249" s="166">
        <v>18</v>
      </c>
      <c r="B249" s="169" t="s">
        <v>390</v>
      </c>
      <c r="C249" s="169"/>
      <c r="D249" s="171" t="s">
        <v>248</v>
      </c>
      <c r="E249" s="169" t="s">
        <v>434</v>
      </c>
      <c r="F249" s="169"/>
      <c r="G249" s="26" t="s">
        <v>8</v>
      </c>
      <c r="H249" s="26" t="s">
        <v>481</v>
      </c>
      <c r="I249" s="27">
        <v>49.56</v>
      </c>
      <c r="J249" s="28">
        <v>1596</v>
      </c>
    </row>
    <row r="250" spans="1:10" x14ac:dyDescent="0.35">
      <c r="A250" s="167"/>
      <c r="B250" s="170"/>
      <c r="C250" s="170"/>
      <c r="D250" s="172"/>
      <c r="E250" s="170"/>
      <c r="F250" s="170"/>
      <c r="G250" s="31" t="s">
        <v>43</v>
      </c>
      <c r="H250" s="31" t="s">
        <v>482</v>
      </c>
      <c r="I250" s="32">
        <v>37.35</v>
      </c>
      <c r="J250" s="33">
        <v>257</v>
      </c>
    </row>
    <row r="251" spans="1:10" x14ac:dyDescent="0.35">
      <c r="A251" s="167"/>
      <c r="B251" s="170"/>
      <c r="C251" s="170"/>
      <c r="D251" s="172"/>
      <c r="E251" s="170"/>
      <c r="F251" s="170"/>
      <c r="G251" s="31" t="s">
        <v>43</v>
      </c>
      <c r="H251" s="31" t="s">
        <v>483</v>
      </c>
      <c r="I251" s="32">
        <v>41.54</v>
      </c>
      <c r="J251" s="33">
        <v>2460</v>
      </c>
    </row>
    <row r="252" spans="1:10" x14ac:dyDescent="0.35">
      <c r="A252" s="167"/>
      <c r="B252" s="170"/>
      <c r="C252" s="170"/>
      <c r="D252" s="172"/>
      <c r="E252" s="170"/>
      <c r="F252" s="170"/>
      <c r="G252" s="31" t="s">
        <v>15</v>
      </c>
      <c r="H252" s="31" t="s">
        <v>484</v>
      </c>
      <c r="I252" s="32">
        <v>36.67</v>
      </c>
      <c r="J252" s="33">
        <v>7726</v>
      </c>
    </row>
    <row r="253" spans="1:10" x14ac:dyDescent="0.35">
      <c r="A253" s="167"/>
      <c r="B253" s="170"/>
      <c r="C253" s="170"/>
      <c r="D253" s="172"/>
      <c r="E253" s="170"/>
      <c r="F253" s="170"/>
      <c r="G253" s="31" t="s">
        <v>19</v>
      </c>
      <c r="H253" s="31" t="s">
        <v>485</v>
      </c>
      <c r="I253" s="32">
        <v>19.3</v>
      </c>
      <c r="J253" s="33">
        <v>285</v>
      </c>
    </row>
    <row r="254" spans="1:10" x14ac:dyDescent="0.35">
      <c r="A254" s="167"/>
      <c r="B254" s="170"/>
      <c r="C254" s="170"/>
      <c r="D254" s="172"/>
      <c r="E254" s="170"/>
      <c r="F254" s="170"/>
      <c r="G254" s="31" t="s">
        <v>35</v>
      </c>
      <c r="H254" s="31" t="s">
        <v>486</v>
      </c>
      <c r="I254" s="32">
        <v>76.7</v>
      </c>
      <c r="J254" s="33">
        <v>206</v>
      </c>
    </row>
    <row r="255" spans="1:10" x14ac:dyDescent="0.35">
      <c r="A255" s="167"/>
      <c r="B255" s="170" t="s">
        <v>396</v>
      </c>
      <c r="C255" s="170" t="s">
        <v>487</v>
      </c>
      <c r="D255" s="172" t="s">
        <v>249</v>
      </c>
      <c r="E255" s="170" t="s">
        <v>434</v>
      </c>
      <c r="F255" s="170"/>
      <c r="G255" s="31" t="s">
        <v>8</v>
      </c>
      <c r="H255" s="31" t="s">
        <v>481</v>
      </c>
      <c r="I255" s="32">
        <v>46.22</v>
      </c>
      <c r="J255" s="33">
        <v>1735</v>
      </c>
    </row>
    <row r="256" spans="1:10" x14ac:dyDescent="0.35">
      <c r="A256" s="167"/>
      <c r="B256" s="170"/>
      <c r="C256" s="170"/>
      <c r="D256" s="172"/>
      <c r="E256" s="170"/>
      <c r="F256" s="170"/>
      <c r="G256" s="31" t="s">
        <v>43</v>
      </c>
      <c r="H256" s="31" t="s">
        <v>482</v>
      </c>
      <c r="I256" s="32">
        <v>46.73</v>
      </c>
      <c r="J256" s="33">
        <v>413</v>
      </c>
    </row>
    <row r="257" spans="1:10" x14ac:dyDescent="0.35">
      <c r="A257" s="167"/>
      <c r="B257" s="170"/>
      <c r="C257" s="170"/>
      <c r="D257" s="172"/>
      <c r="E257" s="170"/>
      <c r="F257" s="170"/>
      <c r="G257" s="31" t="s">
        <v>43</v>
      </c>
      <c r="H257" s="31" t="s">
        <v>483</v>
      </c>
      <c r="I257" s="32">
        <v>41.59</v>
      </c>
      <c r="J257" s="33">
        <v>3022</v>
      </c>
    </row>
    <row r="258" spans="1:10" x14ac:dyDescent="0.35">
      <c r="A258" s="167"/>
      <c r="B258" s="170"/>
      <c r="C258" s="170"/>
      <c r="D258" s="172"/>
      <c r="E258" s="170"/>
      <c r="F258" s="170"/>
      <c r="G258" s="31" t="s">
        <v>15</v>
      </c>
      <c r="H258" s="31" t="s">
        <v>484</v>
      </c>
      <c r="I258" s="32">
        <v>40.29</v>
      </c>
      <c r="J258" s="33">
        <v>8591</v>
      </c>
    </row>
    <row r="259" spans="1:10" x14ac:dyDescent="0.35">
      <c r="A259" s="167"/>
      <c r="B259" s="170"/>
      <c r="C259" s="170"/>
      <c r="D259" s="172"/>
      <c r="E259" s="170"/>
      <c r="F259" s="170"/>
      <c r="G259" s="31" t="s">
        <v>19</v>
      </c>
      <c r="H259" s="31" t="s">
        <v>485</v>
      </c>
      <c r="I259" s="32">
        <v>33.01</v>
      </c>
      <c r="J259" s="33">
        <v>309</v>
      </c>
    </row>
    <row r="260" spans="1:10" ht="15" thickBot="1" x14ac:dyDescent="0.4">
      <c r="A260" s="168"/>
      <c r="B260" s="192"/>
      <c r="C260" s="192"/>
      <c r="D260" s="193"/>
      <c r="E260" s="192"/>
      <c r="F260" s="192"/>
      <c r="G260" s="36" t="s">
        <v>35</v>
      </c>
      <c r="H260" s="36" t="s">
        <v>486</v>
      </c>
      <c r="I260" s="37">
        <v>86.65</v>
      </c>
      <c r="J260" s="38">
        <v>322</v>
      </c>
    </row>
    <row r="261" spans="1:10" ht="15" thickBot="1" x14ac:dyDescent="0.4">
      <c r="A261" s="16"/>
      <c r="B261" s="16"/>
      <c r="C261" s="16"/>
      <c r="D261" s="42"/>
      <c r="E261" s="16"/>
      <c r="F261" s="16"/>
      <c r="G261" s="15"/>
      <c r="H261" s="15"/>
      <c r="I261" s="17"/>
      <c r="J261" s="17"/>
    </row>
    <row r="262" spans="1:10" x14ac:dyDescent="0.35">
      <c r="A262" s="166">
        <v>19</v>
      </c>
      <c r="B262" s="169" t="s">
        <v>390</v>
      </c>
      <c r="C262" s="169"/>
      <c r="D262" s="171" t="s">
        <v>409</v>
      </c>
      <c r="E262" s="171" t="s">
        <v>488</v>
      </c>
      <c r="F262" s="171">
        <v>11</v>
      </c>
      <c r="G262" s="26" t="s">
        <v>83</v>
      </c>
      <c r="H262" s="26" t="s">
        <v>413</v>
      </c>
      <c r="I262" s="27">
        <v>46.82</v>
      </c>
      <c r="J262" s="28">
        <v>3605</v>
      </c>
    </row>
    <row r="263" spans="1:10" x14ac:dyDescent="0.35">
      <c r="A263" s="167"/>
      <c r="B263" s="170"/>
      <c r="C263" s="170"/>
      <c r="D263" s="172"/>
      <c r="E263" s="172"/>
      <c r="F263" s="172"/>
      <c r="G263" s="31" t="s">
        <v>93</v>
      </c>
      <c r="H263" s="31" t="s">
        <v>489</v>
      </c>
      <c r="I263" s="32">
        <v>43</v>
      </c>
      <c r="J263" s="33">
        <v>1865</v>
      </c>
    </row>
    <row r="264" spans="1:10" x14ac:dyDescent="0.35">
      <c r="A264" s="167"/>
      <c r="B264" s="170" t="s">
        <v>396</v>
      </c>
      <c r="C264" s="170" t="s">
        <v>460</v>
      </c>
      <c r="D264" s="172" t="s">
        <v>249</v>
      </c>
      <c r="E264" s="172" t="s">
        <v>490</v>
      </c>
      <c r="F264" s="172">
        <v>60</v>
      </c>
      <c r="G264" s="31" t="s">
        <v>83</v>
      </c>
      <c r="H264" s="31" t="s">
        <v>413</v>
      </c>
      <c r="I264" s="32">
        <v>28.97</v>
      </c>
      <c r="J264" s="33">
        <v>2268</v>
      </c>
    </row>
    <row r="265" spans="1:10" ht="15" thickBot="1" x14ac:dyDescent="0.4">
      <c r="A265" s="168"/>
      <c r="B265" s="192"/>
      <c r="C265" s="192"/>
      <c r="D265" s="193"/>
      <c r="E265" s="193"/>
      <c r="F265" s="193"/>
      <c r="G265" s="36" t="s">
        <v>93</v>
      </c>
      <c r="H265" s="36" t="s">
        <v>489</v>
      </c>
      <c r="I265" s="37">
        <v>6</v>
      </c>
      <c r="J265" s="38">
        <v>783</v>
      </c>
    </row>
    <row r="266" spans="1:10" ht="15" thickBot="1" x14ac:dyDescent="0.4">
      <c r="A266" s="16"/>
      <c r="B266" s="16"/>
      <c r="C266" s="16"/>
      <c r="D266" s="42"/>
      <c r="E266" s="42"/>
      <c r="F266" s="42"/>
      <c r="G266" s="15"/>
      <c r="H266" s="15"/>
      <c r="I266" s="17"/>
      <c r="J266" s="17"/>
    </row>
    <row r="267" spans="1:10" x14ac:dyDescent="0.35">
      <c r="A267" s="166">
        <v>20</v>
      </c>
      <c r="B267" s="169" t="s">
        <v>390</v>
      </c>
      <c r="C267" s="169"/>
      <c r="D267" s="171" t="s">
        <v>248</v>
      </c>
      <c r="E267" s="169" t="s">
        <v>400</v>
      </c>
      <c r="F267" s="169"/>
      <c r="G267" s="26" t="s">
        <v>87</v>
      </c>
      <c r="H267" s="26" t="s">
        <v>491</v>
      </c>
      <c r="I267" s="27">
        <v>43.8</v>
      </c>
      <c r="J267" s="28">
        <v>984</v>
      </c>
    </row>
    <row r="268" spans="1:10" x14ac:dyDescent="0.35">
      <c r="A268" s="167"/>
      <c r="B268" s="170"/>
      <c r="C268" s="170"/>
      <c r="D268" s="172"/>
      <c r="E268" s="170"/>
      <c r="F268" s="170"/>
      <c r="G268" s="31" t="s">
        <v>92</v>
      </c>
      <c r="H268" s="31" t="s">
        <v>492</v>
      </c>
      <c r="I268" s="32">
        <v>50.12</v>
      </c>
      <c r="J268" s="33">
        <v>818</v>
      </c>
    </row>
    <row r="269" spans="1:10" x14ac:dyDescent="0.35">
      <c r="A269" s="167"/>
      <c r="B269" s="170"/>
      <c r="C269" s="170"/>
      <c r="D269" s="172"/>
      <c r="E269" s="170"/>
      <c r="F269" s="170"/>
      <c r="G269" s="31" t="s">
        <v>13</v>
      </c>
      <c r="H269" s="31" t="s">
        <v>493</v>
      </c>
      <c r="I269" s="32">
        <v>37</v>
      </c>
      <c r="J269" s="33">
        <v>19</v>
      </c>
    </row>
    <row r="270" spans="1:10" x14ac:dyDescent="0.35">
      <c r="A270" s="167"/>
      <c r="B270" s="170" t="s">
        <v>396</v>
      </c>
      <c r="C270" s="170" t="s">
        <v>460</v>
      </c>
      <c r="D270" s="172" t="s">
        <v>249</v>
      </c>
      <c r="E270" s="172" t="s">
        <v>494</v>
      </c>
      <c r="F270" s="172"/>
      <c r="G270" s="31" t="s">
        <v>87</v>
      </c>
      <c r="H270" s="31" t="s">
        <v>491</v>
      </c>
      <c r="I270" s="32">
        <v>41.53</v>
      </c>
      <c r="J270" s="33">
        <v>809</v>
      </c>
    </row>
    <row r="271" spans="1:10" x14ac:dyDescent="0.35">
      <c r="A271" s="167"/>
      <c r="B271" s="170"/>
      <c r="C271" s="170"/>
      <c r="D271" s="172"/>
      <c r="E271" s="172"/>
      <c r="F271" s="172"/>
      <c r="G271" s="31" t="s">
        <v>92</v>
      </c>
      <c r="H271" s="31" t="s">
        <v>492</v>
      </c>
      <c r="I271" s="32">
        <v>47.86</v>
      </c>
      <c r="J271" s="33">
        <v>677</v>
      </c>
    </row>
    <row r="272" spans="1:10" ht="15" thickBot="1" x14ac:dyDescent="0.4">
      <c r="A272" s="168"/>
      <c r="B272" s="192"/>
      <c r="C272" s="192"/>
      <c r="D272" s="193"/>
      <c r="E272" s="193"/>
      <c r="F272" s="193"/>
      <c r="G272" s="36" t="s">
        <v>13</v>
      </c>
      <c r="H272" s="36" t="s">
        <v>493</v>
      </c>
      <c r="I272" s="37">
        <v>43</v>
      </c>
      <c r="J272" s="38">
        <v>14</v>
      </c>
    </row>
    <row r="273" spans="1:10" ht="15" thickBot="1" x14ac:dyDescent="0.4">
      <c r="A273" s="16"/>
      <c r="B273" s="16"/>
      <c r="C273" s="16"/>
      <c r="D273" s="42"/>
      <c r="E273" s="42"/>
      <c r="F273" s="42"/>
      <c r="G273" s="15"/>
      <c r="H273" s="15"/>
      <c r="I273" s="17"/>
      <c r="J273" s="17"/>
    </row>
    <row r="274" spans="1:10" x14ac:dyDescent="0.35">
      <c r="A274" s="166">
        <v>21</v>
      </c>
      <c r="B274" s="169" t="s">
        <v>390</v>
      </c>
      <c r="C274" s="169"/>
      <c r="D274" s="171" t="s">
        <v>391</v>
      </c>
      <c r="E274" s="171" t="s">
        <v>495</v>
      </c>
      <c r="F274" s="171"/>
      <c r="G274" s="26" t="s">
        <v>8</v>
      </c>
      <c r="H274" s="26" t="s">
        <v>496</v>
      </c>
      <c r="I274" s="27">
        <v>39.479999999999997</v>
      </c>
      <c r="J274" s="28">
        <v>5373</v>
      </c>
    </row>
    <row r="275" spans="1:10" x14ac:dyDescent="0.35">
      <c r="A275" s="167"/>
      <c r="B275" s="170"/>
      <c r="C275" s="170"/>
      <c r="D275" s="172"/>
      <c r="E275" s="172"/>
      <c r="F275" s="172"/>
      <c r="G275" s="31" t="s">
        <v>31</v>
      </c>
      <c r="H275" s="31" t="s">
        <v>497</v>
      </c>
      <c r="I275" s="32">
        <v>21.97</v>
      </c>
      <c r="J275" s="33">
        <v>719</v>
      </c>
    </row>
    <row r="276" spans="1:10" x14ac:dyDescent="0.35">
      <c r="A276" s="167"/>
      <c r="B276" s="170" t="s">
        <v>396</v>
      </c>
      <c r="C276" s="170" t="s">
        <v>423</v>
      </c>
      <c r="D276" s="172" t="s">
        <v>249</v>
      </c>
      <c r="E276" s="172" t="s">
        <v>498</v>
      </c>
      <c r="F276" s="172">
        <v>31</v>
      </c>
      <c r="G276" s="31" t="s">
        <v>8</v>
      </c>
      <c r="H276" s="31" t="s">
        <v>496</v>
      </c>
      <c r="I276" s="32">
        <v>50.02</v>
      </c>
      <c r="J276" s="33">
        <v>2285</v>
      </c>
    </row>
    <row r="277" spans="1:10" ht="15" thickBot="1" x14ac:dyDescent="0.4">
      <c r="A277" s="168"/>
      <c r="B277" s="192"/>
      <c r="C277" s="192"/>
      <c r="D277" s="193"/>
      <c r="E277" s="193"/>
      <c r="F277" s="193"/>
      <c r="G277" s="36" t="s">
        <v>31</v>
      </c>
      <c r="H277" s="36" t="s">
        <v>497</v>
      </c>
      <c r="I277" s="37">
        <v>47.91</v>
      </c>
      <c r="J277" s="38">
        <v>407</v>
      </c>
    </row>
    <row r="278" spans="1:10" ht="15" thickBot="1" x14ac:dyDescent="0.4">
      <c r="A278" s="16"/>
      <c r="B278" s="16"/>
      <c r="C278" s="16"/>
      <c r="D278" s="42"/>
      <c r="E278" s="42"/>
      <c r="F278" s="42"/>
      <c r="G278" s="15"/>
      <c r="H278" s="15"/>
      <c r="I278" s="17"/>
      <c r="J278" s="17"/>
    </row>
    <row r="279" spans="1:10" x14ac:dyDescent="0.35">
      <c r="A279" s="166">
        <v>22</v>
      </c>
      <c r="B279" s="169" t="s">
        <v>390</v>
      </c>
      <c r="C279" s="169"/>
      <c r="D279" s="171" t="s">
        <v>409</v>
      </c>
      <c r="E279" s="169" t="s">
        <v>434</v>
      </c>
      <c r="F279" s="169">
        <v>19</v>
      </c>
      <c r="G279" s="26" t="s">
        <v>94</v>
      </c>
      <c r="H279" s="26" t="s">
        <v>499</v>
      </c>
      <c r="I279" s="27">
        <v>45.06</v>
      </c>
      <c r="J279" s="28">
        <v>870</v>
      </c>
    </row>
    <row r="280" spans="1:10" x14ac:dyDescent="0.35">
      <c r="A280" s="167"/>
      <c r="B280" s="170"/>
      <c r="C280" s="170"/>
      <c r="D280" s="172"/>
      <c r="E280" s="170"/>
      <c r="F280" s="170"/>
      <c r="G280" s="31" t="s">
        <v>13</v>
      </c>
      <c r="H280" s="31" t="s">
        <v>422</v>
      </c>
      <c r="I280" s="32">
        <v>60</v>
      </c>
      <c r="J280" s="33">
        <v>5</v>
      </c>
    </row>
    <row r="281" spans="1:10" x14ac:dyDescent="0.35">
      <c r="A281" s="167"/>
      <c r="B281" s="170" t="s">
        <v>396</v>
      </c>
      <c r="C281" s="170" t="s">
        <v>500</v>
      </c>
      <c r="D281" s="172" t="s">
        <v>249</v>
      </c>
      <c r="E281" s="170" t="s">
        <v>434</v>
      </c>
      <c r="F281" s="170">
        <v>30</v>
      </c>
      <c r="G281" s="31" t="s">
        <v>94</v>
      </c>
      <c r="H281" s="31" t="s">
        <v>499</v>
      </c>
      <c r="I281" s="32">
        <v>46.08</v>
      </c>
      <c r="J281" s="33">
        <v>688</v>
      </c>
    </row>
    <row r="282" spans="1:10" x14ac:dyDescent="0.35">
      <c r="A282" s="167"/>
      <c r="B282" s="170"/>
      <c r="C282" s="170"/>
      <c r="D282" s="172"/>
      <c r="E282" s="170"/>
      <c r="F282" s="170"/>
      <c r="G282" s="31" t="s">
        <v>13</v>
      </c>
      <c r="H282" s="31" t="s">
        <v>422</v>
      </c>
      <c r="I282" s="32"/>
      <c r="J282" s="43" t="s">
        <v>469</v>
      </c>
    </row>
    <row r="283" spans="1:10" ht="15" thickBot="1" x14ac:dyDescent="0.4">
      <c r="A283" s="168"/>
      <c r="B283" s="192"/>
      <c r="C283" s="192"/>
      <c r="D283" s="193"/>
      <c r="E283" s="192"/>
      <c r="F283" s="192"/>
      <c r="G283" s="36" t="s">
        <v>59</v>
      </c>
      <c r="H283" s="36" t="s">
        <v>501</v>
      </c>
      <c r="I283" s="37">
        <v>5.38</v>
      </c>
      <c r="J283" s="38">
        <v>465</v>
      </c>
    </row>
    <row r="284" spans="1:10" ht="15" thickBot="1" x14ac:dyDescent="0.4">
      <c r="A284" s="16"/>
      <c r="B284" s="16"/>
      <c r="C284" s="16"/>
      <c r="D284" s="42"/>
      <c r="E284" s="16"/>
      <c r="F284" s="16"/>
      <c r="G284" s="15"/>
      <c r="H284" s="15"/>
      <c r="I284" s="17"/>
      <c r="J284" s="17"/>
    </row>
    <row r="285" spans="1:10" x14ac:dyDescent="0.35">
      <c r="A285" s="166">
        <v>23</v>
      </c>
      <c r="B285" s="24" t="s">
        <v>390</v>
      </c>
      <c r="C285" s="24"/>
      <c r="D285" s="25" t="s">
        <v>420</v>
      </c>
      <c r="E285" s="24" t="s">
        <v>502</v>
      </c>
      <c r="F285" s="24">
        <v>13</v>
      </c>
      <c r="G285" s="26" t="s">
        <v>11</v>
      </c>
      <c r="H285" s="26" t="s">
        <v>503</v>
      </c>
      <c r="I285" s="27">
        <v>45.3</v>
      </c>
      <c r="J285" s="28">
        <v>4779</v>
      </c>
    </row>
    <row r="286" spans="1:10" ht="15" thickBot="1" x14ac:dyDescent="0.4">
      <c r="A286" s="168"/>
      <c r="B286" s="34" t="s">
        <v>396</v>
      </c>
      <c r="C286" s="34" t="s">
        <v>504</v>
      </c>
      <c r="D286" s="35" t="s">
        <v>249</v>
      </c>
      <c r="E286" s="34" t="s">
        <v>502</v>
      </c>
      <c r="F286" s="34">
        <v>34</v>
      </c>
      <c r="G286" s="36" t="s">
        <v>11</v>
      </c>
      <c r="H286" s="36" t="s">
        <v>503</v>
      </c>
      <c r="I286" s="37">
        <v>39.54</v>
      </c>
      <c r="J286" s="38">
        <v>3682</v>
      </c>
    </row>
    <row r="287" spans="1:10" ht="15" thickBot="1" x14ac:dyDescent="0.4">
      <c r="A287" s="16"/>
      <c r="B287" s="16"/>
      <c r="C287" s="16"/>
      <c r="D287" s="42"/>
      <c r="E287" s="16"/>
      <c r="F287" s="16"/>
      <c r="G287" s="15"/>
      <c r="H287" s="15"/>
      <c r="I287" s="17"/>
      <c r="J287" s="17"/>
    </row>
    <row r="288" spans="1:10" ht="29" x14ac:dyDescent="0.35">
      <c r="A288" s="166">
        <v>24</v>
      </c>
      <c r="B288" s="24" t="s">
        <v>390</v>
      </c>
      <c r="C288" s="24"/>
      <c r="D288" s="25" t="s">
        <v>248</v>
      </c>
      <c r="E288" s="25" t="s">
        <v>505</v>
      </c>
      <c r="F288" s="25"/>
      <c r="G288" s="26" t="s">
        <v>31</v>
      </c>
      <c r="H288" s="26" t="s">
        <v>506</v>
      </c>
      <c r="I288" s="27">
        <v>37.1</v>
      </c>
      <c r="J288" s="28">
        <v>938</v>
      </c>
    </row>
    <row r="289" spans="1:10" x14ac:dyDescent="0.35">
      <c r="A289" s="167"/>
      <c r="B289" s="170" t="s">
        <v>396</v>
      </c>
      <c r="C289" s="170" t="s">
        <v>452</v>
      </c>
      <c r="D289" s="172" t="s">
        <v>249</v>
      </c>
      <c r="E289" s="172" t="s">
        <v>507</v>
      </c>
      <c r="F289" s="172"/>
      <c r="G289" s="31" t="s">
        <v>31</v>
      </c>
      <c r="H289" s="31" t="s">
        <v>506</v>
      </c>
      <c r="I289" s="32">
        <v>23.41</v>
      </c>
      <c r="J289" s="33">
        <v>1277</v>
      </c>
    </row>
    <row r="290" spans="1:10" ht="15" thickBot="1" x14ac:dyDescent="0.4">
      <c r="A290" s="168"/>
      <c r="B290" s="192"/>
      <c r="C290" s="192"/>
      <c r="D290" s="193"/>
      <c r="E290" s="193"/>
      <c r="F290" s="193"/>
      <c r="G290" s="36" t="s">
        <v>35</v>
      </c>
      <c r="H290" s="36" t="s">
        <v>508</v>
      </c>
      <c r="I290" s="37">
        <v>11.43</v>
      </c>
      <c r="J290" s="38">
        <v>35</v>
      </c>
    </row>
    <row r="291" spans="1:10" ht="15" thickBot="1" x14ac:dyDescent="0.4">
      <c r="A291" s="16"/>
      <c r="B291" s="16"/>
      <c r="C291" s="16"/>
      <c r="D291" s="42"/>
      <c r="E291" s="42"/>
      <c r="F291" s="42"/>
      <c r="G291" s="15"/>
      <c r="H291" s="15"/>
      <c r="I291" s="17"/>
      <c r="J291" s="17"/>
    </row>
    <row r="292" spans="1:10" x14ac:dyDescent="0.35">
      <c r="A292" s="166">
        <v>25</v>
      </c>
      <c r="B292" s="169" t="s">
        <v>390</v>
      </c>
      <c r="C292" s="169"/>
      <c r="D292" s="171" t="s">
        <v>449</v>
      </c>
      <c r="E292" s="169" t="s">
        <v>509</v>
      </c>
      <c r="F292" s="201" t="s">
        <v>510</v>
      </c>
      <c r="G292" s="26" t="s">
        <v>15</v>
      </c>
      <c r="H292" s="26" t="s">
        <v>394</v>
      </c>
      <c r="I292" s="27">
        <v>34.08</v>
      </c>
      <c r="J292" s="28">
        <v>3759</v>
      </c>
    </row>
    <row r="293" spans="1:10" x14ac:dyDescent="0.35">
      <c r="A293" s="167"/>
      <c r="B293" s="170"/>
      <c r="C293" s="170"/>
      <c r="D293" s="172"/>
      <c r="E293" s="170"/>
      <c r="F293" s="202"/>
      <c r="G293" s="31" t="s">
        <v>27</v>
      </c>
      <c r="H293" s="31" t="s">
        <v>416</v>
      </c>
      <c r="I293" s="32">
        <v>38.85</v>
      </c>
      <c r="J293" s="33">
        <v>2806</v>
      </c>
    </row>
    <row r="294" spans="1:10" x14ac:dyDescent="0.35">
      <c r="A294" s="167"/>
      <c r="B294" s="170"/>
      <c r="C294" s="170"/>
      <c r="D294" s="172"/>
      <c r="E294" s="170"/>
      <c r="F294" s="202"/>
      <c r="G294" s="31" t="s">
        <v>59</v>
      </c>
      <c r="H294" s="31" t="s">
        <v>511</v>
      </c>
      <c r="I294" s="32">
        <v>75.84</v>
      </c>
      <c r="J294" s="33">
        <v>4466</v>
      </c>
    </row>
    <row r="295" spans="1:10" x14ac:dyDescent="0.35">
      <c r="A295" s="167"/>
      <c r="B295" s="170" t="s">
        <v>396</v>
      </c>
      <c r="C295" s="170" t="s">
        <v>470</v>
      </c>
      <c r="D295" s="172" t="s">
        <v>249</v>
      </c>
      <c r="E295" s="172" t="s">
        <v>512</v>
      </c>
      <c r="F295" s="172" t="s">
        <v>513</v>
      </c>
      <c r="G295" s="31" t="s">
        <v>15</v>
      </c>
      <c r="H295" s="31" t="s">
        <v>394</v>
      </c>
      <c r="I295" s="32">
        <v>36.71</v>
      </c>
      <c r="J295" s="33">
        <v>3721</v>
      </c>
    </row>
    <row r="296" spans="1:10" x14ac:dyDescent="0.35">
      <c r="A296" s="167"/>
      <c r="B296" s="170"/>
      <c r="C296" s="170"/>
      <c r="D296" s="172"/>
      <c r="E296" s="172"/>
      <c r="F296" s="172"/>
      <c r="G296" s="31" t="s">
        <v>27</v>
      </c>
      <c r="H296" s="31" t="s">
        <v>416</v>
      </c>
      <c r="I296" s="32">
        <v>44.27</v>
      </c>
      <c r="J296" s="33">
        <v>6933</v>
      </c>
    </row>
    <row r="297" spans="1:10" x14ac:dyDescent="0.35">
      <c r="A297" s="167"/>
      <c r="B297" s="170"/>
      <c r="C297" s="170"/>
      <c r="D297" s="172"/>
      <c r="E297" s="172"/>
      <c r="F297" s="172"/>
      <c r="G297" s="31" t="s">
        <v>59</v>
      </c>
      <c r="H297" s="31" t="s">
        <v>511</v>
      </c>
      <c r="I297" s="32">
        <v>88.81</v>
      </c>
      <c r="J297" s="33">
        <v>3870</v>
      </c>
    </row>
    <row r="298" spans="1:10" ht="15" thickBot="1" x14ac:dyDescent="0.4">
      <c r="A298" s="168"/>
      <c r="B298" s="192"/>
      <c r="C298" s="192"/>
      <c r="D298" s="193"/>
      <c r="E298" s="193"/>
      <c r="F298" s="193"/>
      <c r="G298" s="36" t="s">
        <v>67</v>
      </c>
      <c r="H298" s="36" t="s">
        <v>514</v>
      </c>
      <c r="I298" s="37">
        <v>13.22</v>
      </c>
      <c r="J298" s="38">
        <v>794</v>
      </c>
    </row>
    <row r="299" spans="1:10" ht="15" thickBot="1" x14ac:dyDescent="0.4">
      <c r="A299" s="16"/>
      <c r="B299" s="16"/>
      <c r="C299" s="16"/>
      <c r="D299" s="42"/>
      <c r="E299" s="42"/>
      <c r="F299" s="42"/>
      <c r="G299" s="15"/>
      <c r="H299" s="15"/>
      <c r="I299" s="17"/>
      <c r="J299" s="17"/>
    </row>
    <row r="300" spans="1:10" x14ac:dyDescent="0.35">
      <c r="A300" s="166">
        <v>26</v>
      </c>
      <c r="B300" s="169" t="s">
        <v>390</v>
      </c>
      <c r="C300" s="169"/>
      <c r="D300" s="171" t="s">
        <v>411</v>
      </c>
      <c r="E300" s="169" t="s">
        <v>515</v>
      </c>
      <c r="F300" s="169">
        <v>7</v>
      </c>
      <c r="G300" s="26" t="s">
        <v>15</v>
      </c>
      <c r="H300" s="26" t="s">
        <v>394</v>
      </c>
      <c r="I300" s="27">
        <v>36.81</v>
      </c>
      <c r="J300" s="28">
        <v>3600</v>
      </c>
    </row>
    <row r="301" spans="1:10" x14ac:dyDescent="0.35">
      <c r="A301" s="167"/>
      <c r="B301" s="170"/>
      <c r="C301" s="170"/>
      <c r="D301" s="172"/>
      <c r="E301" s="170"/>
      <c r="F301" s="170"/>
      <c r="G301" s="31" t="s">
        <v>35</v>
      </c>
      <c r="H301" s="31" t="s">
        <v>516</v>
      </c>
      <c r="I301" s="32">
        <v>87.24</v>
      </c>
      <c r="J301" s="33">
        <v>901</v>
      </c>
    </row>
    <row r="302" spans="1:10" x14ac:dyDescent="0.35">
      <c r="A302" s="167"/>
      <c r="B302" s="170" t="s">
        <v>396</v>
      </c>
      <c r="C302" s="170" t="s">
        <v>517</v>
      </c>
      <c r="D302" s="172" t="s">
        <v>249</v>
      </c>
      <c r="E302" s="170" t="s">
        <v>515</v>
      </c>
      <c r="F302" s="170"/>
      <c r="G302" s="31" t="s">
        <v>15</v>
      </c>
      <c r="H302" s="31" t="s">
        <v>394</v>
      </c>
      <c r="I302" s="32">
        <v>39.29</v>
      </c>
      <c r="J302" s="33">
        <v>4523</v>
      </c>
    </row>
    <row r="303" spans="1:10" x14ac:dyDescent="0.35">
      <c r="A303" s="167"/>
      <c r="B303" s="170"/>
      <c r="C303" s="170"/>
      <c r="D303" s="172"/>
      <c r="E303" s="170"/>
      <c r="F303" s="170"/>
      <c r="G303" s="31" t="s">
        <v>35</v>
      </c>
      <c r="H303" s="31" t="s">
        <v>516</v>
      </c>
      <c r="I303" s="32">
        <v>91.28</v>
      </c>
      <c r="J303" s="33">
        <v>1043</v>
      </c>
    </row>
    <row r="304" spans="1:10" ht="15" thickBot="1" x14ac:dyDescent="0.4">
      <c r="A304" s="168"/>
      <c r="B304" s="192"/>
      <c r="C304" s="192"/>
      <c r="D304" s="193"/>
      <c r="E304" s="192"/>
      <c r="F304" s="192"/>
      <c r="G304" s="36" t="s">
        <v>96</v>
      </c>
      <c r="H304" s="36" t="s">
        <v>518</v>
      </c>
      <c r="I304" s="37">
        <v>33.68</v>
      </c>
      <c r="J304" s="38">
        <v>4421</v>
      </c>
    </row>
    <row r="305" spans="1:10" ht="15" thickBot="1" x14ac:dyDescent="0.4">
      <c r="A305" s="16"/>
      <c r="B305" s="16"/>
      <c r="C305" s="16"/>
      <c r="D305" s="42"/>
      <c r="E305" s="16"/>
      <c r="F305" s="16"/>
      <c r="G305" s="15"/>
      <c r="H305" s="15"/>
      <c r="I305" s="17"/>
      <c r="J305" s="17"/>
    </row>
    <row r="306" spans="1:10" x14ac:dyDescent="0.35">
      <c r="A306" s="166">
        <v>27</v>
      </c>
      <c r="B306" s="24" t="s">
        <v>390</v>
      </c>
      <c r="C306" s="24"/>
      <c r="D306" s="25" t="s">
        <v>409</v>
      </c>
      <c r="E306" s="24" t="s">
        <v>519</v>
      </c>
      <c r="F306" s="24">
        <v>10</v>
      </c>
      <c r="G306" s="26" t="s">
        <v>27</v>
      </c>
      <c r="H306" s="26" t="s">
        <v>407</v>
      </c>
      <c r="I306" s="27">
        <v>40.479999999999997</v>
      </c>
      <c r="J306" s="28">
        <v>252</v>
      </c>
    </row>
    <row r="307" spans="1:10" x14ac:dyDescent="0.35">
      <c r="A307" s="167"/>
      <c r="B307" s="170" t="s">
        <v>396</v>
      </c>
      <c r="C307" s="170" t="s">
        <v>452</v>
      </c>
      <c r="D307" s="172" t="s">
        <v>249</v>
      </c>
      <c r="E307" s="170" t="s">
        <v>520</v>
      </c>
      <c r="F307" s="170">
        <v>35</v>
      </c>
      <c r="G307" s="31" t="s">
        <v>27</v>
      </c>
      <c r="H307" s="31" t="s">
        <v>407</v>
      </c>
      <c r="I307" s="32">
        <v>48.66</v>
      </c>
      <c r="J307" s="33">
        <v>261</v>
      </c>
    </row>
    <row r="308" spans="1:10" x14ac:dyDescent="0.35">
      <c r="A308" s="167"/>
      <c r="B308" s="170"/>
      <c r="C308" s="170"/>
      <c r="D308" s="172"/>
      <c r="E308" s="170"/>
      <c r="F308" s="170"/>
      <c r="G308" s="31" t="s">
        <v>47</v>
      </c>
      <c r="H308" s="31" t="s">
        <v>521</v>
      </c>
      <c r="I308" s="32">
        <v>6.69</v>
      </c>
      <c r="J308" s="33">
        <v>703</v>
      </c>
    </row>
    <row r="309" spans="1:10" x14ac:dyDescent="0.35">
      <c r="A309" s="167"/>
      <c r="B309" s="170"/>
      <c r="C309" s="170"/>
      <c r="D309" s="172"/>
      <c r="E309" s="170"/>
      <c r="F309" s="170"/>
      <c r="G309" s="31" t="s">
        <v>47</v>
      </c>
      <c r="H309" s="31" t="s">
        <v>522</v>
      </c>
      <c r="I309" s="32">
        <v>10.57</v>
      </c>
      <c r="J309" s="33">
        <v>700</v>
      </c>
    </row>
    <row r="310" spans="1:10" ht="15" thickBot="1" x14ac:dyDescent="0.4">
      <c r="A310" s="168"/>
      <c r="B310" s="192"/>
      <c r="C310" s="192"/>
      <c r="D310" s="193"/>
      <c r="E310" s="192"/>
      <c r="F310" s="192"/>
      <c r="G310" s="36" t="s">
        <v>19</v>
      </c>
      <c r="H310" s="36" t="s">
        <v>523</v>
      </c>
      <c r="I310" s="37">
        <v>11.4</v>
      </c>
      <c r="J310" s="38">
        <v>342</v>
      </c>
    </row>
    <row r="311" spans="1:10" ht="15" thickBot="1" x14ac:dyDescent="0.4">
      <c r="A311" s="16"/>
      <c r="B311" s="16"/>
      <c r="C311" s="16"/>
      <c r="D311" s="42"/>
      <c r="E311" s="16"/>
      <c r="F311" s="16"/>
      <c r="G311" s="15"/>
      <c r="H311" s="15"/>
      <c r="I311" s="17"/>
      <c r="J311" s="17"/>
    </row>
    <row r="312" spans="1:10" ht="29" x14ac:dyDescent="0.35">
      <c r="A312" s="203" t="s">
        <v>524</v>
      </c>
      <c r="B312" s="25" t="s">
        <v>390</v>
      </c>
      <c r="C312" s="25"/>
      <c r="D312" s="44" t="s">
        <v>409</v>
      </c>
      <c r="E312" s="44" t="s">
        <v>525</v>
      </c>
      <c r="F312" s="44" t="s">
        <v>526</v>
      </c>
      <c r="G312" s="26" t="s">
        <v>27</v>
      </c>
      <c r="H312" s="26" t="s">
        <v>407</v>
      </c>
      <c r="I312" s="27">
        <v>24.74</v>
      </c>
      <c r="J312" s="28">
        <v>489</v>
      </c>
    </row>
    <row r="313" spans="1:10" ht="29.5" thickBot="1" x14ac:dyDescent="0.4">
      <c r="A313" s="204"/>
      <c r="B313" s="35" t="s">
        <v>396</v>
      </c>
      <c r="C313" s="35" t="s">
        <v>439</v>
      </c>
      <c r="D313" s="35" t="s">
        <v>249</v>
      </c>
      <c r="E313" s="45" t="s">
        <v>527</v>
      </c>
      <c r="F313" s="45"/>
      <c r="G313" s="36"/>
      <c r="H313" s="36"/>
      <c r="I313" s="37"/>
      <c r="J313" s="38"/>
    </row>
    <row r="314" spans="1:10" ht="15" thickBot="1" x14ac:dyDescent="0.4">
      <c r="A314" s="46"/>
      <c r="B314" s="42"/>
      <c r="C314" s="42"/>
      <c r="D314" s="42"/>
      <c r="E314" s="46"/>
      <c r="F314" s="46"/>
      <c r="G314" s="15"/>
      <c r="H314" s="15"/>
      <c r="I314" s="17"/>
      <c r="J314" s="17"/>
    </row>
    <row r="315" spans="1:10" x14ac:dyDescent="0.35">
      <c r="A315" s="194">
        <v>29</v>
      </c>
      <c r="B315" s="169" t="s">
        <v>390</v>
      </c>
      <c r="C315" s="169"/>
      <c r="D315" s="171" t="s">
        <v>411</v>
      </c>
      <c r="E315" s="190" t="s">
        <v>528</v>
      </c>
      <c r="F315" s="169">
        <v>5</v>
      </c>
      <c r="G315" s="26" t="s">
        <v>31</v>
      </c>
      <c r="H315" s="26" t="s">
        <v>529</v>
      </c>
      <c r="I315" s="27">
        <v>55</v>
      </c>
      <c r="J315" s="28">
        <v>895</v>
      </c>
    </row>
    <row r="316" spans="1:10" x14ac:dyDescent="0.35">
      <c r="A316" s="195"/>
      <c r="B316" s="170"/>
      <c r="C316" s="170"/>
      <c r="D316" s="172"/>
      <c r="E316" s="191"/>
      <c r="F316" s="170"/>
      <c r="G316" s="31" t="s">
        <v>27</v>
      </c>
      <c r="H316" s="31" t="s">
        <v>530</v>
      </c>
      <c r="I316" s="32">
        <v>23.4</v>
      </c>
      <c r="J316" s="33">
        <v>64</v>
      </c>
    </row>
    <row r="317" spans="1:10" x14ac:dyDescent="0.35">
      <c r="A317" s="195"/>
      <c r="B317" s="170" t="s">
        <v>396</v>
      </c>
      <c r="C317" s="170" t="s">
        <v>444</v>
      </c>
      <c r="D317" s="172" t="s">
        <v>249</v>
      </c>
      <c r="E317" s="172" t="s">
        <v>531</v>
      </c>
      <c r="F317" s="170">
        <v>76</v>
      </c>
      <c r="G317" s="31" t="s">
        <v>31</v>
      </c>
      <c r="H317" s="31" t="s">
        <v>529</v>
      </c>
      <c r="I317" s="32">
        <v>54.3</v>
      </c>
      <c r="J317" s="33">
        <v>893</v>
      </c>
    </row>
    <row r="318" spans="1:10" ht="15" thickBot="1" x14ac:dyDescent="0.4">
      <c r="A318" s="196"/>
      <c r="B318" s="192"/>
      <c r="C318" s="192"/>
      <c r="D318" s="193"/>
      <c r="E318" s="193"/>
      <c r="F318" s="192"/>
      <c r="G318" s="36" t="s">
        <v>13</v>
      </c>
      <c r="H318" s="36" t="s">
        <v>532</v>
      </c>
      <c r="I318" s="37">
        <v>25</v>
      </c>
      <c r="J318" s="38">
        <v>56</v>
      </c>
    </row>
    <row r="319" spans="1:10" ht="15" thickBot="1" x14ac:dyDescent="0.4">
      <c r="A319" s="42"/>
      <c r="B319" s="16"/>
      <c r="C319" s="16"/>
      <c r="D319" s="42"/>
      <c r="E319" s="42"/>
      <c r="F319" s="16"/>
      <c r="G319" s="15"/>
      <c r="H319" s="15"/>
      <c r="I319" s="17"/>
      <c r="J319" s="17"/>
    </row>
    <row r="320" spans="1:10" x14ac:dyDescent="0.35">
      <c r="A320" s="194">
        <v>30</v>
      </c>
      <c r="B320" s="169" t="s">
        <v>390</v>
      </c>
      <c r="C320" s="169"/>
      <c r="D320" s="171" t="s">
        <v>420</v>
      </c>
      <c r="E320" s="169" t="s">
        <v>533</v>
      </c>
      <c r="F320" s="169">
        <v>6</v>
      </c>
      <c r="G320" s="26" t="s">
        <v>55</v>
      </c>
      <c r="H320" s="26" t="s">
        <v>451</v>
      </c>
      <c r="I320" s="27">
        <v>20.6</v>
      </c>
      <c r="J320" s="28">
        <v>439</v>
      </c>
    </row>
    <row r="321" spans="1:10" x14ac:dyDescent="0.35">
      <c r="A321" s="195"/>
      <c r="B321" s="170"/>
      <c r="C321" s="170"/>
      <c r="D321" s="172"/>
      <c r="E321" s="170"/>
      <c r="F321" s="170"/>
      <c r="G321" s="31" t="s">
        <v>31</v>
      </c>
      <c r="H321" s="31" t="s">
        <v>534</v>
      </c>
      <c r="I321" s="32">
        <v>26.8</v>
      </c>
      <c r="J321" s="33">
        <v>3195</v>
      </c>
    </row>
    <row r="322" spans="1:10" x14ac:dyDescent="0.35">
      <c r="A322" s="195"/>
      <c r="B322" s="170"/>
      <c r="C322" s="170"/>
      <c r="D322" s="172"/>
      <c r="E322" s="170"/>
      <c r="F322" s="170"/>
      <c r="G322" s="31" t="s">
        <v>15</v>
      </c>
      <c r="H322" s="31" t="s">
        <v>394</v>
      </c>
      <c r="I322" s="32">
        <v>23.4</v>
      </c>
      <c r="J322" s="33">
        <v>2093</v>
      </c>
    </row>
    <row r="323" spans="1:10" x14ac:dyDescent="0.35">
      <c r="A323" s="195"/>
      <c r="B323" s="170"/>
      <c r="C323" s="170"/>
      <c r="D323" s="172"/>
      <c r="E323" s="170"/>
      <c r="F323" s="170"/>
      <c r="G323" s="31" t="s">
        <v>27</v>
      </c>
      <c r="H323" s="31" t="s">
        <v>416</v>
      </c>
      <c r="I323" s="32">
        <v>26.7</v>
      </c>
      <c r="J323" s="33">
        <v>1950</v>
      </c>
    </row>
    <row r="324" spans="1:10" x14ac:dyDescent="0.35">
      <c r="A324" s="195"/>
      <c r="B324" s="170"/>
      <c r="C324" s="170"/>
      <c r="D324" s="172"/>
      <c r="E324" s="170"/>
      <c r="F324" s="170"/>
      <c r="G324" s="31" t="s">
        <v>35</v>
      </c>
      <c r="H324" s="31" t="s">
        <v>443</v>
      </c>
      <c r="I324" s="32">
        <v>53.3</v>
      </c>
      <c r="J324" s="33">
        <v>716</v>
      </c>
    </row>
    <row r="325" spans="1:10" x14ac:dyDescent="0.35">
      <c r="A325" s="195"/>
      <c r="B325" s="170" t="s">
        <v>396</v>
      </c>
      <c r="C325" s="170" t="s">
        <v>417</v>
      </c>
      <c r="D325" s="172" t="s">
        <v>249</v>
      </c>
      <c r="E325" s="170" t="s">
        <v>535</v>
      </c>
      <c r="F325" s="170">
        <v>24</v>
      </c>
      <c r="G325" s="31" t="s">
        <v>55</v>
      </c>
      <c r="H325" s="31" t="s">
        <v>451</v>
      </c>
      <c r="I325" s="32">
        <v>19.2</v>
      </c>
      <c r="J325" s="33">
        <v>525</v>
      </c>
    </row>
    <row r="326" spans="1:10" x14ac:dyDescent="0.35">
      <c r="A326" s="195"/>
      <c r="B326" s="170"/>
      <c r="C326" s="170"/>
      <c r="D326" s="172"/>
      <c r="E326" s="170"/>
      <c r="F326" s="170"/>
      <c r="G326" s="31" t="s">
        <v>31</v>
      </c>
      <c r="H326" s="31" t="s">
        <v>534</v>
      </c>
      <c r="I326" s="32">
        <v>28.4</v>
      </c>
      <c r="J326" s="33">
        <v>3312</v>
      </c>
    </row>
    <row r="327" spans="1:10" x14ac:dyDescent="0.35">
      <c r="A327" s="195"/>
      <c r="B327" s="170"/>
      <c r="C327" s="170"/>
      <c r="D327" s="172"/>
      <c r="E327" s="170"/>
      <c r="F327" s="170"/>
      <c r="G327" s="31" t="s">
        <v>15</v>
      </c>
      <c r="H327" s="31" t="s">
        <v>394</v>
      </c>
      <c r="I327" s="32">
        <v>20.8</v>
      </c>
      <c r="J327" s="33">
        <v>2400</v>
      </c>
    </row>
    <row r="328" spans="1:10" x14ac:dyDescent="0.35">
      <c r="A328" s="195"/>
      <c r="B328" s="170"/>
      <c r="C328" s="170"/>
      <c r="D328" s="172"/>
      <c r="E328" s="170"/>
      <c r="F328" s="170"/>
      <c r="G328" s="31" t="s">
        <v>27</v>
      </c>
      <c r="H328" s="31" t="s">
        <v>416</v>
      </c>
      <c r="I328" s="32">
        <v>27.6</v>
      </c>
      <c r="J328" s="33">
        <v>2143</v>
      </c>
    </row>
    <row r="329" spans="1:10" ht="15" thickBot="1" x14ac:dyDescent="0.4">
      <c r="A329" s="196"/>
      <c r="B329" s="192"/>
      <c r="C329" s="192"/>
      <c r="D329" s="193"/>
      <c r="E329" s="192"/>
      <c r="F329" s="192"/>
      <c r="G329" s="36" t="s">
        <v>35</v>
      </c>
      <c r="H329" s="36" t="s">
        <v>443</v>
      </c>
      <c r="I329" s="37">
        <v>54.4</v>
      </c>
      <c r="J329" s="38">
        <v>975</v>
      </c>
    </row>
    <row r="330" spans="1:10" ht="15" thickBot="1" x14ac:dyDescent="0.4">
      <c r="A330" s="42"/>
      <c r="B330" s="16"/>
      <c r="C330" s="16"/>
      <c r="D330" s="42"/>
      <c r="E330" s="16"/>
      <c r="F330" s="16"/>
      <c r="G330" s="15"/>
      <c r="H330" s="15"/>
      <c r="I330" s="17"/>
      <c r="J330" s="17"/>
    </row>
    <row r="331" spans="1:10" x14ac:dyDescent="0.35">
      <c r="A331" s="194">
        <v>31</v>
      </c>
      <c r="B331" s="24" t="s">
        <v>390</v>
      </c>
      <c r="C331" s="24"/>
      <c r="D331" s="25" t="s">
        <v>409</v>
      </c>
      <c r="E331" s="24" t="s">
        <v>515</v>
      </c>
      <c r="F331" s="24">
        <v>15</v>
      </c>
      <c r="G331" s="26" t="s">
        <v>8</v>
      </c>
      <c r="H331" s="26" t="s">
        <v>431</v>
      </c>
      <c r="I331" s="27">
        <v>51.8</v>
      </c>
      <c r="J331" s="28">
        <v>2526</v>
      </c>
    </row>
    <row r="332" spans="1:10" ht="15" thickBot="1" x14ac:dyDescent="0.4">
      <c r="A332" s="196"/>
      <c r="B332" s="34" t="s">
        <v>396</v>
      </c>
      <c r="C332" s="34" t="s">
        <v>423</v>
      </c>
      <c r="D332" s="35" t="s">
        <v>249</v>
      </c>
      <c r="E332" s="34" t="s">
        <v>515</v>
      </c>
      <c r="F332" s="34">
        <v>21</v>
      </c>
      <c r="G332" s="36" t="s">
        <v>8</v>
      </c>
      <c r="H332" s="36" t="s">
        <v>431</v>
      </c>
      <c r="I332" s="37">
        <v>48.9</v>
      </c>
      <c r="J332" s="38">
        <v>2811</v>
      </c>
    </row>
    <row r="333" spans="1:10" ht="15" thickBot="1" x14ac:dyDescent="0.4">
      <c r="A333" s="42"/>
      <c r="B333" s="16"/>
      <c r="C333" s="16"/>
      <c r="D333" s="42"/>
      <c r="E333" s="16"/>
      <c r="F333" s="16"/>
      <c r="G333" s="15"/>
      <c r="H333" s="15"/>
      <c r="I333" s="17"/>
      <c r="J333" s="17"/>
    </row>
    <row r="334" spans="1:10" x14ac:dyDescent="0.35">
      <c r="A334" s="166">
        <v>33</v>
      </c>
      <c r="B334" s="169" t="s">
        <v>390</v>
      </c>
      <c r="C334" s="169"/>
      <c r="D334" s="171" t="s">
        <v>409</v>
      </c>
      <c r="E334" s="169" t="s">
        <v>541</v>
      </c>
      <c r="F334" s="169">
        <v>12</v>
      </c>
      <c r="G334" s="26" t="s">
        <v>8</v>
      </c>
      <c r="H334" s="26" t="s">
        <v>542</v>
      </c>
      <c r="I334" s="27">
        <v>51.58</v>
      </c>
      <c r="J334" s="28">
        <v>19261</v>
      </c>
    </row>
    <row r="335" spans="1:10" x14ac:dyDescent="0.35">
      <c r="A335" s="167"/>
      <c r="B335" s="170"/>
      <c r="C335" s="170"/>
      <c r="D335" s="172"/>
      <c r="E335" s="170"/>
      <c r="F335" s="170"/>
      <c r="G335" s="31" t="s">
        <v>31</v>
      </c>
      <c r="H335" s="31" t="s">
        <v>543</v>
      </c>
      <c r="I335" s="32">
        <v>18.37</v>
      </c>
      <c r="J335" s="33">
        <v>1938</v>
      </c>
    </row>
    <row r="336" spans="1:10" ht="15" thickBot="1" x14ac:dyDescent="0.4">
      <c r="A336" s="168"/>
      <c r="B336" s="34" t="s">
        <v>396</v>
      </c>
      <c r="C336" s="34" t="s">
        <v>517</v>
      </c>
      <c r="D336" s="35" t="s">
        <v>249</v>
      </c>
      <c r="E336" s="34" t="s">
        <v>544</v>
      </c>
      <c r="F336" s="34">
        <v>35</v>
      </c>
      <c r="G336" s="36" t="s">
        <v>8</v>
      </c>
      <c r="H336" s="36" t="s">
        <v>542</v>
      </c>
      <c r="I336" s="37">
        <v>56.16</v>
      </c>
      <c r="J336" s="38">
        <v>12525</v>
      </c>
    </row>
    <row r="337" spans="1:10" ht="15" thickBot="1" x14ac:dyDescent="0.4">
      <c r="A337" s="16"/>
      <c r="B337" s="16"/>
      <c r="C337" s="16"/>
      <c r="D337" s="42"/>
      <c r="E337" s="16"/>
      <c r="F337" s="16"/>
      <c r="G337" s="15"/>
      <c r="H337" s="15"/>
      <c r="I337" s="17"/>
      <c r="J337" s="17"/>
    </row>
    <row r="338" spans="1:10" x14ac:dyDescent="0.35">
      <c r="A338" s="166">
        <v>34</v>
      </c>
      <c r="B338" s="24" t="s">
        <v>390</v>
      </c>
      <c r="C338" s="24"/>
      <c r="D338" s="25" t="s">
        <v>545</v>
      </c>
      <c r="E338" s="24" t="s">
        <v>515</v>
      </c>
      <c r="F338" s="24">
        <v>11</v>
      </c>
      <c r="G338" s="26" t="s">
        <v>43</v>
      </c>
      <c r="H338" s="26" t="s">
        <v>546</v>
      </c>
      <c r="I338" s="27">
        <v>44.5</v>
      </c>
      <c r="J338" s="28">
        <v>928</v>
      </c>
    </row>
    <row r="339" spans="1:10" ht="15" thickBot="1" x14ac:dyDescent="0.4">
      <c r="A339" s="168"/>
      <c r="B339" s="34" t="s">
        <v>396</v>
      </c>
      <c r="C339" s="34" t="s">
        <v>444</v>
      </c>
      <c r="D339" s="35" t="s">
        <v>249</v>
      </c>
      <c r="E339" s="34" t="s">
        <v>547</v>
      </c>
      <c r="F339" s="34">
        <v>21</v>
      </c>
      <c r="G339" s="36" t="s">
        <v>43</v>
      </c>
      <c r="H339" s="36" t="s">
        <v>546</v>
      </c>
      <c r="I339" s="37">
        <v>58</v>
      </c>
      <c r="J339" s="38">
        <v>723</v>
      </c>
    </row>
    <row r="340" spans="1:10" ht="15" thickBot="1" x14ac:dyDescent="0.4">
      <c r="A340" s="16"/>
      <c r="B340" s="16"/>
      <c r="C340" s="16"/>
      <c r="D340" s="42"/>
      <c r="E340" s="16"/>
      <c r="F340" s="16"/>
      <c r="G340" s="15"/>
      <c r="H340" s="15"/>
      <c r="I340" s="17"/>
      <c r="J340" s="17"/>
    </row>
    <row r="341" spans="1:10" x14ac:dyDescent="0.35">
      <c r="A341" s="166">
        <v>35</v>
      </c>
      <c r="B341" s="169" t="s">
        <v>390</v>
      </c>
      <c r="C341" s="169"/>
      <c r="D341" s="171" t="s">
        <v>548</v>
      </c>
      <c r="E341" s="169" t="s">
        <v>515</v>
      </c>
      <c r="F341" s="169">
        <v>8</v>
      </c>
      <c r="G341" s="26" t="s">
        <v>55</v>
      </c>
      <c r="H341" s="26" t="s">
        <v>451</v>
      </c>
      <c r="I341" s="27">
        <v>47.4</v>
      </c>
      <c r="J341" s="28">
        <v>328</v>
      </c>
    </row>
    <row r="342" spans="1:10" x14ac:dyDescent="0.35">
      <c r="A342" s="167"/>
      <c r="B342" s="170"/>
      <c r="C342" s="170"/>
      <c r="D342" s="172"/>
      <c r="E342" s="170"/>
      <c r="F342" s="170"/>
      <c r="G342" s="31" t="s">
        <v>13</v>
      </c>
      <c r="H342" s="31" t="s">
        <v>422</v>
      </c>
      <c r="I342" s="32">
        <v>75</v>
      </c>
      <c r="J342" s="33">
        <v>8</v>
      </c>
    </row>
    <row r="343" spans="1:10" x14ac:dyDescent="0.35">
      <c r="A343" s="167"/>
      <c r="B343" s="170"/>
      <c r="C343" s="170"/>
      <c r="D343" s="172"/>
      <c r="E343" s="170"/>
      <c r="F343" s="170"/>
      <c r="G343" s="31" t="s">
        <v>13</v>
      </c>
      <c r="H343" s="31" t="s">
        <v>549</v>
      </c>
      <c r="I343" s="32">
        <v>21.1</v>
      </c>
      <c r="J343" s="33">
        <v>38</v>
      </c>
    </row>
    <row r="344" spans="1:10" x14ac:dyDescent="0.35">
      <c r="A344" s="167"/>
      <c r="B344" s="170" t="s">
        <v>396</v>
      </c>
      <c r="C344" s="170" t="s">
        <v>550</v>
      </c>
      <c r="D344" s="172" t="s">
        <v>249</v>
      </c>
      <c r="E344" s="170" t="s">
        <v>515</v>
      </c>
      <c r="F344" s="170">
        <v>24</v>
      </c>
      <c r="G344" s="31" t="s">
        <v>55</v>
      </c>
      <c r="H344" s="31" t="s">
        <v>451</v>
      </c>
      <c r="I344" s="32">
        <v>32.4</v>
      </c>
      <c r="J344" s="33">
        <v>343</v>
      </c>
    </row>
    <row r="345" spans="1:10" x14ac:dyDescent="0.35">
      <c r="A345" s="167"/>
      <c r="B345" s="170"/>
      <c r="C345" s="170"/>
      <c r="D345" s="172"/>
      <c r="E345" s="170"/>
      <c r="F345" s="170"/>
      <c r="G345" s="31" t="s">
        <v>13</v>
      </c>
      <c r="H345" s="31" t="s">
        <v>422</v>
      </c>
      <c r="I345" s="32">
        <v>28</v>
      </c>
      <c r="J345" s="33">
        <v>25</v>
      </c>
    </row>
    <row r="346" spans="1:10" ht="15" thickBot="1" x14ac:dyDescent="0.4">
      <c r="A346" s="168"/>
      <c r="B346" s="192"/>
      <c r="C346" s="192"/>
      <c r="D346" s="193"/>
      <c r="E346" s="192"/>
      <c r="F346" s="192"/>
      <c r="G346" s="36" t="s">
        <v>96</v>
      </c>
      <c r="H346" s="36" t="s">
        <v>551</v>
      </c>
      <c r="I346" s="37">
        <v>24.3</v>
      </c>
      <c r="J346" s="38">
        <v>37</v>
      </c>
    </row>
    <row r="347" spans="1:10" ht="15" thickBot="1" x14ac:dyDescent="0.4">
      <c r="A347" s="16"/>
      <c r="B347" s="16"/>
      <c r="C347" s="16"/>
      <c r="D347" s="42"/>
      <c r="E347" s="16"/>
      <c r="F347" s="16"/>
      <c r="G347" s="15"/>
      <c r="H347" s="15"/>
      <c r="I347" s="17"/>
      <c r="J347" s="17"/>
    </row>
    <row r="348" spans="1:10" x14ac:dyDescent="0.35">
      <c r="A348" s="194">
        <v>36</v>
      </c>
      <c r="B348" s="169" t="s">
        <v>390</v>
      </c>
      <c r="C348" s="169"/>
      <c r="D348" s="171" t="s">
        <v>420</v>
      </c>
      <c r="E348" s="171" t="s">
        <v>445</v>
      </c>
      <c r="F348" s="171"/>
      <c r="G348" s="26" t="s">
        <v>8</v>
      </c>
      <c r="H348" s="26" t="s">
        <v>552</v>
      </c>
      <c r="I348" s="27">
        <v>84.69</v>
      </c>
      <c r="J348" s="28">
        <v>392</v>
      </c>
    </row>
    <row r="349" spans="1:10" x14ac:dyDescent="0.35">
      <c r="A349" s="195"/>
      <c r="B349" s="170"/>
      <c r="C349" s="170"/>
      <c r="D349" s="172"/>
      <c r="E349" s="172"/>
      <c r="F349" s="172"/>
      <c r="G349" s="31" t="s">
        <v>15</v>
      </c>
      <c r="H349" s="31" t="s">
        <v>394</v>
      </c>
      <c r="I349" s="32">
        <v>12.46</v>
      </c>
      <c r="J349" s="33">
        <v>4229</v>
      </c>
    </row>
    <row r="350" spans="1:10" x14ac:dyDescent="0.35">
      <c r="A350" s="195"/>
      <c r="B350" s="170" t="s">
        <v>396</v>
      </c>
      <c r="C350" s="170" t="s">
        <v>504</v>
      </c>
      <c r="D350" s="172" t="s">
        <v>249</v>
      </c>
      <c r="E350" s="170" t="s">
        <v>553</v>
      </c>
      <c r="F350" s="170">
        <v>90</v>
      </c>
      <c r="G350" s="31" t="s">
        <v>8</v>
      </c>
      <c r="H350" s="31" t="s">
        <v>552</v>
      </c>
      <c r="I350" s="32">
        <v>79.28</v>
      </c>
      <c r="J350" s="33">
        <v>473</v>
      </c>
    </row>
    <row r="351" spans="1:10" ht="15" thickBot="1" x14ac:dyDescent="0.4">
      <c r="A351" s="196"/>
      <c r="B351" s="192"/>
      <c r="C351" s="192"/>
      <c r="D351" s="193"/>
      <c r="E351" s="192"/>
      <c r="F351" s="192"/>
      <c r="G351" s="36" t="s">
        <v>15</v>
      </c>
      <c r="H351" s="36" t="s">
        <v>394</v>
      </c>
      <c r="I351" s="37">
        <v>31.96</v>
      </c>
      <c r="J351" s="38">
        <v>4693</v>
      </c>
    </row>
    <row r="352" spans="1:10" ht="15" thickBot="1" x14ac:dyDescent="0.4">
      <c r="A352" s="42"/>
      <c r="B352" s="16"/>
      <c r="C352" s="16"/>
      <c r="D352" s="42"/>
      <c r="E352" s="16"/>
      <c r="F352" s="16"/>
      <c r="G352" s="15"/>
      <c r="H352" s="15"/>
      <c r="I352" s="17"/>
      <c r="J352" s="17"/>
    </row>
    <row r="353" spans="1:10" x14ac:dyDescent="0.35">
      <c r="A353" s="194">
        <v>37</v>
      </c>
      <c r="B353" s="169" t="s">
        <v>390</v>
      </c>
      <c r="C353" s="169"/>
      <c r="D353" s="171" t="s">
        <v>248</v>
      </c>
      <c r="E353" s="169" t="s">
        <v>445</v>
      </c>
      <c r="F353" s="169"/>
      <c r="G353" s="26" t="s">
        <v>47</v>
      </c>
      <c r="H353" s="26" t="s">
        <v>522</v>
      </c>
      <c r="I353" s="27">
        <v>7.1</v>
      </c>
      <c r="J353" s="28">
        <v>338</v>
      </c>
    </row>
    <row r="354" spans="1:10" x14ac:dyDescent="0.35">
      <c r="A354" s="195"/>
      <c r="B354" s="170"/>
      <c r="C354" s="170"/>
      <c r="D354" s="172"/>
      <c r="E354" s="170"/>
      <c r="F354" s="170"/>
      <c r="G354" s="31" t="s">
        <v>47</v>
      </c>
      <c r="H354" s="31" t="s">
        <v>554</v>
      </c>
      <c r="I354" s="32">
        <v>11.89</v>
      </c>
      <c r="J354" s="33">
        <v>2851</v>
      </c>
    </row>
    <row r="355" spans="1:10" x14ac:dyDescent="0.35">
      <c r="A355" s="195"/>
      <c r="B355" s="170"/>
      <c r="C355" s="170"/>
      <c r="D355" s="172"/>
      <c r="E355" s="170"/>
      <c r="F355" s="170"/>
      <c r="G355" s="31" t="s">
        <v>92</v>
      </c>
      <c r="H355" s="31" t="s">
        <v>555</v>
      </c>
      <c r="I355" s="32">
        <v>14.99</v>
      </c>
      <c r="J355" s="33">
        <v>427</v>
      </c>
    </row>
    <row r="356" spans="1:10" x14ac:dyDescent="0.35">
      <c r="A356" s="195"/>
      <c r="B356" s="170"/>
      <c r="C356" s="170"/>
      <c r="D356" s="172"/>
      <c r="E356" s="170"/>
      <c r="F356" s="170"/>
      <c r="G356" s="31" t="s">
        <v>15</v>
      </c>
      <c r="H356" s="31" t="s">
        <v>479</v>
      </c>
      <c r="I356" s="32">
        <v>18.41</v>
      </c>
      <c r="J356" s="33">
        <v>1879</v>
      </c>
    </row>
    <row r="357" spans="1:10" x14ac:dyDescent="0.35">
      <c r="A357" s="195"/>
      <c r="B357" s="170"/>
      <c r="C357" s="170"/>
      <c r="D357" s="172"/>
      <c r="E357" s="170"/>
      <c r="F357" s="170"/>
      <c r="G357" s="31" t="s">
        <v>19</v>
      </c>
      <c r="H357" s="31" t="s">
        <v>556</v>
      </c>
      <c r="I357" s="32">
        <v>46.05</v>
      </c>
      <c r="J357" s="33">
        <v>2202</v>
      </c>
    </row>
    <row r="358" spans="1:10" x14ac:dyDescent="0.35">
      <c r="A358" s="195"/>
      <c r="B358" s="170" t="s">
        <v>396</v>
      </c>
      <c r="C358" s="170" t="s">
        <v>517</v>
      </c>
      <c r="D358" s="172" t="s">
        <v>249</v>
      </c>
      <c r="E358" s="170" t="s">
        <v>445</v>
      </c>
      <c r="F358" s="170">
        <v>60</v>
      </c>
      <c r="G358" s="31" t="s">
        <v>47</v>
      </c>
      <c r="H358" s="31" t="s">
        <v>554</v>
      </c>
      <c r="I358" s="32">
        <v>11.51</v>
      </c>
      <c r="J358" s="33">
        <v>2990</v>
      </c>
    </row>
    <row r="359" spans="1:10" x14ac:dyDescent="0.35">
      <c r="A359" s="195"/>
      <c r="B359" s="170"/>
      <c r="C359" s="170"/>
      <c r="D359" s="172"/>
      <c r="E359" s="170"/>
      <c r="F359" s="170"/>
      <c r="G359" s="31" t="s">
        <v>47</v>
      </c>
      <c r="H359" s="31" t="s">
        <v>425</v>
      </c>
      <c r="I359" s="32">
        <v>7.39</v>
      </c>
      <c r="J359" s="33">
        <v>2990</v>
      </c>
    </row>
    <row r="360" spans="1:10" x14ac:dyDescent="0.35">
      <c r="A360" s="195"/>
      <c r="B360" s="170"/>
      <c r="C360" s="170"/>
      <c r="D360" s="172"/>
      <c r="E360" s="170"/>
      <c r="F360" s="170"/>
      <c r="G360" s="31" t="s">
        <v>92</v>
      </c>
      <c r="H360" s="31" t="s">
        <v>555</v>
      </c>
      <c r="I360" s="32">
        <v>13.65</v>
      </c>
      <c r="J360" s="33">
        <v>652</v>
      </c>
    </row>
    <row r="361" spans="1:10" x14ac:dyDescent="0.35">
      <c r="A361" s="195"/>
      <c r="B361" s="170"/>
      <c r="C361" s="170"/>
      <c r="D361" s="172"/>
      <c r="E361" s="170"/>
      <c r="F361" s="170"/>
      <c r="G361" s="31" t="s">
        <v>15</v>
      </c>
      <c r="H361" s="31" t="s">
        <v>479</v>
      </c>
      <c r="I361" s="32">
        <v>23.91</v>
      </c>
      <c r="J361" s="33">
        <v>2740</v>
      </c>
    </row>
    <row r="362" spans="1:10" ht="15" thickBot="1" x14ac:dyDescent="0.4">
      <c r="A362" s="196"/>
      <c r="B362" s="192"/>
      <c r="C362" s="192"/>
      <c r="D362" s="193"/>
      <c r="E362" s="192"/>
      <c r="F362" s="192"/>
      <c r="G362" s="36" t="s">
        <v>19</v>
      </c>
      <c r="H362" s="36" t="s">
        <v>556</v>
      </c>
      <c r="I362" s="37">
        <v>51.9</v>
      </c>
      <c r="J362" s="38">
        <v>4029</v>
      </c>
    </row>
    <row r="363" spans="1:10" ht="15" thickBot="1" x14ac:dyDescent="0.4">
      <c r="A363" s="42"/>
      <c r="B363" s="16"/>
      <c r="C363" s="16"/>
      <c r="D363" s="42"/>
      <c r="E363" s="16"/>
      <c r="F363" s="16"/>
      <c r="G363" s="15"/>
      <c r="H363" s="15"/>
      <c r="I363" s="17"/>
      <c r="J363" s="17"/>
    </row>
    <row r="364" spans="1:10" x14ac:dyDescent="0.35">
      <c r="A364" s="166">
        <v>38</v>
      </c>
      <c r="B364" s="169" t="s">
        <v>390</v>
      </c>
      <c r="C364" s="169"/>
      <c r="D364" s="171" t="s">
        <v>409</v>
      </c>
      <c r="E364" s="169" t="s">
        <v>434</v>
      </c>
      <c r="F364" s="169">
        <v>11</v>
      </c>
      <c r="G364" s="26" t="s">
        <v>15</v>
      </c>
      <c r="H364" s="26" t="s">
        <v>394</v>
      </c>
      <c r="I364" s="27">
        <v>36.58</v>
      </c>
      <c r="J364" s="28">
        <v>3835</v>
      </c>
    </row>
    <row r="365" spans="1:10" x14ac:dyDescent="0.35">
      <c r="A365" s="167"/>
      <c r="B365" s="170"/>
      <c r="C365" s="170"/>
      <c r="D365" s="172"/>
      <c r="E365" s="170"/>
      <c r="F365" s="170"/>
      <c r="G365" s="31" t="s">
        <v>15</v>
      </c>
      <c r="H365" s="31" t="s">
        <v>557</v>
      </c>
      <c r="I365" s="32">
        <v>42.84</v>
      </c>
      <c r="J365" s="33">
        <v>873</v>
      </c>
    </row>
    <row r="366" spans="1:10" x14ac:dyDescent="0.35">
      <c r="A366" s="167"/>
      <c r="B366" s="170"/>
      <c r="C366" s="170"/>
      <c r="D366" s="172"/>
      <c r="E366" s="170"/>
      <c r="F366" s="170"/>
      <c r="G366" s="31" t="s">
        <v>43</v>
      </c>
      <c r="H366" s="31" t="s">
        <v>558</v>
      </c>
      <c r="I366" s="32">
        <v>27.53</v>
      </c>
      <c r="J366" s="33">
        <v>1856</v>
      </c>
    </row>
    <row r="367" spans="1:10" x14ac:dyDescent="0.35">
      <c r="A367" s="167"/>
      <c r="B367" s="170"/>
      <c r="C367" s="170"/>
      <c r="D367" s="172"/>
      <c r="E367" s="170"/>
      <c r="F367" s="170"/>
      <c r="G367" s="31" t="s">
        <v>43</v>
      </c>
      <c r="H367" s="31" t="s">
        <v>559</v>
      </c>
      <c r="I367" s="32">
        <v>47.77</v>
      </c>
      <c r="J367" s="33">
        <v>6134</v>
      </c>
    </row>
    <row r="368" spans="1:10" x14ac:dyDescent="0.35">
      <c r="A368" s="167"/>
      <c r="B368" s="170"/>
      <c r="C368" s="170"/>
      <c r="D368" s="172"/>
      <c r="E368" s="170"/>
      <c r="F368" s="170"/>
      <c r="G368" s="31" t="s">
        <v>35</v>
      </c>
      <c r="H368" s="31" t="s">
        <v>443</v>
      </c>
      <c r="I368" s="32">
        <v>88.01</v>
      </c>
      <c r="J368" s="33">
        <v>3193</v>
      </c>
    </row>
    <row r="369" spans="1:10" x14ac:dyDescent="0.35">
      <c r="A369" s="167"/>
      <c r="B369" s="170" t="s">
        <v>560</v>
      </c>
      <c r="C369" s="170" t="s">
        <v>460</v>
      </c>
      <c r="D369" s="172" t="s">
        <v>409</v>
      </c>
      <c r="E369" s="170" t="s">
        <v>434</v>
      </c>
      <c r="F369" s="170">
        <v>13</v>
      </c>
      <c r="G369" s="31" t="s">
        <v>15</v>
      </c>
      <c r="H369" s="31" t="s">
        <v>394</v>
      </c>
      <c r="I369" s="32">
        <v>46.8</v>
      </c>
      <c r="J369" s="33">
        <v>2434</v>
      </c>
    </row>
    <row r="370" spans="1:10" x14ac:dyDescent="0.35">
      <c r="A370" s="167"/>
      <c r="B370" s="170"/>
      <c r="C370" s="170"/>
      <c r="D370" s="172"/>
      <c r="E370" s="170"/>
      <c r="F370" s="170"/>
      <c r="G370" s="31" t="s">
        <v>15</v>
      </c>
      <c r="H370" s="31" t="s">
        <v>557</v>
      </c>
      <c r="I370" s="32">
        <v>54.1</v>
      </c>
      <c r="J370" s="33">
        <v>1359</v>
      </c>
    </row>
    <row r="371" spans="1:10" x14ac:dyDescent="0.35">
      <c r="A371" s="167"/>
      <c r="B371" s="170"/>
      <c r="C371" s="170"/>
      <c r="D371" s="172"/>
      <c r="E371" s="170"/>
      <c r="F371" s="170"/>
      <c r="G371" s="31" t="s">
        <v>43</v>
      </c>
      <c r="H371" s="31" t="s">
        <v>558</v>
      </c>
      <c r="I371" s="32">
        <v>44.5</v>
      </c>
      <c r="J371" s="33">
        <v>785</v>
      </c>
    </row>
    <row r="372" spans="1:10" x14ac:dyDescent="0.35">
      <c r="A372" s="167"/>
      <c r="B372" s="170"/>
      <c r="C372" s="170"/>
      <c r="D372" s="172"/>
      <c r="E372" s="170"/>
      <c r="F372" s="170"/>
      <c r="G372" s="31" t="s">
        <v>43</v>
      </c>
      <c r="H372" s="31" t="s">
        <v>559</v>
      </c>
      <c r="I372" s="32">
        <v>49</v>
      </c>
      <c r="J372" s="33">
        <v>4224</v>
      </c>
    </row>
    <row r="373" spans="1:10" x14ac:dyDescent="0.35">
      <c r="A373" s="167"/>
      <c r="B373" s="170"/>
      <c r="C373" s="170"/>
      <c r="D373" s="172"/>
      <c r="E373" s="170"/>
      <c r="F373" s="170"/>
      <c r="G373" s="31" t="s">
        <v>35</v>
      </c>
      <c r="H373" s="31" t="s">
        <v>443</v>
      </c>
      <c r="I373" s="32">
        <v>72.2</v>
      </c>
      <c r="J373" s="33">
        <v>212</v>
      </c>
    </row>
    <row r="374" spans="1:10" x14ac:dyDescent="0.35">
      <c r="A374" s="167"/>
      <c r="B374" s="170"/>
      <c r="C374" s="170"/>
      <c r="D374" s="172"/>
      <c r="E374" s="170"/>
      <c r="F374" s="170"/>
      <c r="G374" s="31" t="s">
        <v>92</v>
      </c>
      <c r="H374" s="31" t="s">
        <v>492</v>
      </c>
      <c r="I374" s="32">
        <v>41.9</v>
      </c>
      <c r="J374" s="33">
        <v>645</v>
      </c>
    </row>
    <row r="375" spans="1:10" x14ac:dyDescent="0.35">
      <c r="A375" s="167"/>
      <c r="B375" s="170" t="s">
        <v>396</v>
      </c>
      <c r="C375" s="170" t="s">
        <v>561</v>
      </c>
      <c r="D375" s="172" t="s">
        <v>249</v>
      </c>
      <c r="E375" s="170" t="s">
        <v>434</v>
      </c>
      <c r="F375" s="170">
        <v>25</v>
      </c>
      <c r="G375" s="31" t="s">
        <v>15</v>
      </c>
      <c r="H375" s="31" t="s">
        <v>394</v>
      </c>
      <c r="I375" s="32">
        <v>39.200000000000003</v>
      </c>
      <c r="J375" s="33">
        <v>4145</v>
      </c>
    </row>
    <row r="376" spans="1:10" x14ac:dyDescent="0.35">
      <c r="A376" s="167"/>
      <c r="B376" s="170"/>
      <c r="C376" s="170"/>
      <c r="D376" s="172"/>
      <c r="E376" s="170"/>
      <c r="F376" s="170"/>
      <c r="G376" s="31" t="s">
        <v>15</v>
      </c>
      <c r="H376" s="31" t="s">
        <v>557</v>
      </c>
      <c r="I376" s="32">
        <v>46.31</v>
      </c>
      <c r="J376" s="33">
        <v>1315</v>
      </c>
    </row>
    <row r="377" spans="1:10" x14ac:dyDescent="0.35">
      <c r="A377" s="167"/>
      <c r="B377" s="170"/>
      <c r="C377" s="170"/>
      <c r="D377" s="172"/>
      <c r="E377" s="170"/>
      <c r="F377" s="170"/>
      <c r="G377" s="31" t="s">
        <v>92</v>
      </c>
      <c r="H377" s="31" t="s">
        <v>492</v>
      </c>
      <c r="I377" s="32">
        <v>48.67</v>
      </c>
      <c r="J377" s="33">
        <v>863</v>
      </c>
    </row>
    <row r="378" spans="1:10" x14ac:dyDescent="0.35">
      <c r="A378" s="167"/>
      <c r="B378" s="170"/>
      <c r="C378" s="170"/>
      <c r="D378" s="172"/>
      <c r="E378" s="170"/>
      <c r="F378" s="170"/>
      <c r="G378" s="31" t="s">
        <v>47</v>
      </c>
      <c r="H378" s="31" t="s">
        <v>425</v>
      </c>
      <c r="I378" s="32">
        <v>36.72</v>
      </c>
      <c r="J378" s="33">
        <v>2892</v>
      </c>
    </row>
    <row r="379" spans="1:10" x14ac:dyDescent="0.35">
      <c r="A379" s="167"/>
      <c r="B379" s="170"/>
      <c r="C379" s="170"/>
      <c r="D379" s="172"/>
      <c r="E379" s="170"/>
      <c r="F379" s="170"/>
      <c r="G379" s="31" t="s">
        <v>43</v>
      </c>
      <c r="H379" s="31" t="s">
        <v>558</v>
      </c>
      <c r="I379" s="32">
        <v>43.72</v>
      </c>
      <c r="J379" s="33">
        <v>1928</v>
      </c>
    </row>
    <row r="380" spans="1:10" x14ac:dyDescent="0.35">
      <c r="A380" s="167"/>
      <c r="B380" s="170"/>
      <c r="C380" s="170"/>
      <c r="D380" s="172"/>
      <c r="E380" s="170"/>
      <c r="F380" s="170"/>
      <c r="G380" s="31" t="s">
        <v>43</v>
      </c>
      <c r="H380" s="31" t="s">
        <v>559</v>
      </c>
      <c r="I380" s="32">
        <v>44.13</v>
      </c>
      <c r="J380" s="33">
        <v>7127</v>
      </c>
    </row>
    <row r="381" spans="1:10" ht="15" thickBot="1" x14ac:dyDescent="0.4">
      <c r="A381" s="168"/>
      <c r="B381" s="192"/>
      <c r="C381" s="192"/>
      <c r="D381" s="193"/>
      <c r="E381" s="192"/>
      <c r="F381" s="192"/>
      <c r="G381" s="36" t="s">
        <v>35</v>
      </c>
      <c r="H381" s="36" t="s">
        <v>443</v>
      </c>
      <c r="I381" s="37">
        <v>91.08</v>
      </c>
      <c r="J381" s="38">
        <v>3230</v>
      </c>
    </row>
    <row r="382" spans="1:10" ht="15" thickBot="1" x14ac:dyDescent="0.4">
      <c r="A382" s="16"/>
      <c r="B382" s="16"/>
      <c r="C382" s="16"/>
      <c r="D382" s="42"/>
      <c r="E382" s="16"/>
      <c r="F382" s="16"/>
      <c r="G382" s="15"/>
      <c r="H382" s="15"/>
      <c r="I382" s="17"/>
      <c r="J382" s="17"/>
    </row>
    <row r="383" spans="1:10" x14ac:dyDescent="0.35">
      <c r="A383" s="166">
        <v>39</v>
      </c>
      <c r="B383" s="24" t="s">
        <v>390</v>
      </c>
      <c r="C383" s="24"/>
      <c r="D383" s="25" t="s">
        <v>409</v>
      </c>
      <c r="E383" s="24" t="s">
        <v>502</v>
      </c>
      <c r="F383" s="24">
        <v>19</v>
      </c>
      <c r="G383" s="26" t="s">
        <v>23</v>
      </c>
      <c r="H383" s="26" t="s">
        <v>406</v>
      </c>
      <c r="I383" s="27">
        <v>36.9</v>
      </c>
      <c r="J383" s="28">
        <v>3393</v>
      </c>
    </row>
    <row r="384" spans="1:10" x14ac:dyDescent="0.35">
      <c r="A384" s="167"/>
      <c r="B384" s="29" t="s">
        <v>562</v>
      </c>
      <c r="C384" s="29" t="s">
        <v>563</v>
      </c>
      <c r="D384" s="30" t="s">
        <v>249</v>
      </c>
      <c r="E384" s="30" t="s">
        <v>502</v>
      </c>
      <c r="F384" s="30">
        <v>100</v>
      </c>
      <c r="G384" s="31" t="s">
        <v>23</v>
      </c>
      <c r="H384" s="31" t="s">
        <v>406</v>
      </c>
      <c r="I384" s="32">
        <v>49.5</v>
      </c>
      <c r="J384" s="33">
        <v>390</v>
      </c>
    </row>
    <row r="385" spans="1:10" x14ac:dyDescent="0.35">
      <c r="A385" s="167"/>
      <c r="B385" s="170" t="s">
        <v>396</v>
      </c>
      <c r="C385" s="170" t="s">
        <v>564</v>
      </c>
      <c r="D385" s="172" t="s">
        <v>249</v>
      </c>
      <c r="E385" s="172" t="s">
        <v>565</v>
      </c>
      <c r="F385" s="172">
        <v>100</v>
      </c>
      <c r="G385" s="31" t="s">
        <v>23</v>
      </c>
      <c r="H385" s="31" t="s">
        <v>406</v>
      </c>
      <c r="I385" s="32">
        <v>42.89</v>
      </c>
      <c r="J385" s="33">
        <v>4232</v>
      </c>
    </row>
    <row r="386" spans="1:10" ht="15" thickBot="1" x14ac:dyDescent="0.4">
      <c r="A386" s="168"/>
      <c r="B386" s="192"/>
      <c r="C386" s="192"/>
      <c r="D386" s="193"/>
      <c r="E386" s="193"/>
      <c r="F386" s="193"/>
      <c r="G386" s="36" t="s">
        <v>87</v>
      </c>
      <c r="H386" s="36" t="s">
        <v>566</v>
      </c>
      <c r="I386" s="37">
        <v>15.8</v>
      </c>
      <c r="J386" s="38">
        <v>1487</v>
      </c>
    </row>
    <row r="387" spans="1:10" ht="15" thickBot="1" x14ac:dyDescent="0.4">
      <c r="A387" s="16"/>
      <c r="B387" s="16"/>
      <c r="C387" s="16"/>
      <c r="D387" s="42"/>
      <c r="E387" s="42"/>
      <c r="F387" s="42"/>
      <c r="G387" s="15"/>
      <c r="H387" s="15"/>
      <c r="I387" s="17"/>
      <c r="J387" s="17"/>
    </row>
    <row r="388" spans="1:10" x14ac:dyDescent="0.35">
      <c r="A388" s="194">
        <v>40</v>
      </c>
      <c r="B388" s="24" t="s">
        <v>390</v>
      </c>
      <c r="C388" s="24"/>
      <c r="D388" s="25" t="s">
        <v>404</v>
      </c>
      <c r="E388" s="25" t="s">
        <v>515</v>
      </c>
      <c r="F388" s="25">
        <v>4</v>
      </c>
      <c r="G388" s="26" t="s">
        <v>27</v>
      </c>
      <c r="H388" s="26" t="s">
        <v>416</v>
      </c>
      <c r="I388" s="27">
        <v>46.18</v>
      </c>
      <c r="J388" s="28">
        <v>12226</v>
      </c>
    </row>
    <row r="389" spans="1:10" x14ac:dyDescent="0.35">
      <c r="A389" s="195"/>
      <c r="B389" s="29" t="s">
        <v>560</v>
      </c>
      <c r="C389" s="29" t="s">
        <v>567</v>
      </c>
      <c r="D389" s="30" t="s">
        <v>409</v>
      </c>
      <c r="E389" s="29" t="s">
        <v>515</v>
      </c>
      <c r="F389" s="29"/>
      <c r="G389" s="31" t="s">
        <v>27</v>
      </c>
      <c r="H389" s="31" t="s">
        <v>416</v>
      </c>
      <c r="I389" s="32">
        <v>41.6</v>
      </c>
      <c r="J389" s="33">
        <v>1993</v>
      </c>
    </row>
    <row r="390" spans="1:10" ht="15" thickBot="1" x14ac:dyDescent="0.4">
      <c r="A390" s="196"/>
      <c r="B390" s="34" t="s">
        <v>396</v>
      </c>
      <c r="C390" s="34" t="s">
        <v>568</v>
      </c>
      <c r="D390" s="35" t="s">
        <v>249</v>
      </c>
      <c r="E390" s="34" t="s">
        <v>515</v>
      </c>
      <c r="F390" s="34" t="s">
        <v>569</v>
      </c>
      <c r="G390" s="36" t="s">
        <v>27</v>
      </c>
      <c r="H390" s="36" t="s">
        <v>416</v>
      </c>
      <c r="I390" s="37">
        <v>45</v>
      </c>
      <c r="J390" s="38">
        <v>9416</v>
      </c>
    </row>
    <row r="391" spans="1:10" ht="15" thickBot="1" x14ac:dyDescent="0.4">
      <c r="A391" s="16"/>
      <c r="B391" s="16"/>
      <c r="C391" s="16"/>
      <c r="D391" s="16"/>
      <c r="E391" s="16"/>
      <c r="F391" s="16"/>
      <c r="G391" s="15"/>
      <c r="H391" s="15"/>
      <c r="I391" s="17"/>
      <c r="J391" s="17"/>
    </row>
    <row r="392" spans="1:10" x14ac:dyDescent="0.35">
      <c r="A392" s="203" t="s">
        <v>570</v>
      </c>
      <c r="B392" s="169" t="s">
        <v>390</v>
      </c>
      <c r="C392" s="169"/>
      <c r="D392" s="206" t="s">
        <v>391</v>
      </c>
      <c r="E392" s="169" t="s">
        <v>445</v>
      </c>
      <c r="F392" s="169"/>
      <c r="G392" s="26" t="s">
        <v>47</v>
      </c>
      <c r="H392" s="26" t="s">
        <v>399</v>
      </c>
      <c r="I392" s="27">
        <v>8.08</v>
      </c>
      <c r="J392" s="28">
        <v>4345</v>
      </c>
    </row>
    <row r="393" spans="1:10" x14ac:dyDescent="0.35">
      <c r="A393" s="205"/>
      <c r="B393" s="170"/>
      <c r="C393" s="170"/>
      <c r="D393" s="207"/>
      <c r="E393" s="170"/>
      <c r="F393" s="170"/>
      <c r="G393" s="31" t="s">
        <v>15</v>
      </c>
      <c r="H393" s="31" t="s">
        <v>394</v>
      </c>
      <c r="I393" s="32">
        <v>41.27</v>
      </c>
      <c r="J393" s="33">
        <v>3094</v>
      </c>
    </row>
    <row r="394" spans="1:10" x14ac:dyDescent="0.35">
      <c r="A394" s="205"/>
      <c r="B394" s="170"/>
      <c r="C394" s="170"/>
      <c r="D394" s="207"/>
      <c r="E394" s="170"/>
      <c r="F394" s="170"/>
      <c r="G394" s="31" t="s">
        <v>19</v>
      </c>
      <c r="H394" s="31" t="s">
        <v>571</v>
      </c>
      <c r="I394" s="32">
        <v>48.31</v>
      </c>
      <c r="J394" s="33">
        <v>561</v>
      </c>
    </row>
    <row r="395" spans="1:10" x14ac:dyDescent="0.35">
      <c r="A395" s="205"/>
      <c r="B395" s="170"/>
      <c r="C395" s="170"/>
      <c r="D395" s="207"/>
      <c r="E395" s="170"/>
      <c r="F395" s="170"/>
      <c r="G395" s="31" t="s">
        <v>43</v>
      </c>
      <c r="H395" s="31" t="s">
        <v>572</v>
      </c>
      <c r="I395" s="32">
        <v>89.93</v>
      </c>
      <c r="J395" s="33">
        <v>2454</v>
      </c>
    </row>
    <row r="396" spans="1:10" x14ac:dyDescent="0.35">
      <c r="A396" s="205"/>
      <c r="B396" s="170" t="s">
        <v>560</v>
      </c>
      <c r="C396" s="170" t="s">
        <v>417</v>
      </c>
      <c r="D396" s="172" t="s">
        <v>449</v>
      </c>
      <c r="E396" s="170" t="s">
        <v>445</v>
      </c>
      <c r="F396" s="170"/>
      <c r="G396" s="31" t="s">
        <v>47</v>
      </c>
      <c r="H396" s="31" t="s">
        <v>399</v>
      </c>
      <c r="I396" s="32">
        <v>48.4</v>
      </c>
      <c r="J396" s="33">
        <v>4995</v>
      </c>
    </row>
    <row r="397" spans="1:10" x14ac:dyDescent="0.35">
      <c r="A397" s="205"/>
      <c r="B397" s="170"/>
      <c r="C397" s="170"/>
      <c r="D397" s="172"/>
      <c r="E397" s="170"/>
      <c r="F397" s="170"/>
      <c r="G397" s="31" t="s">
        <v>15</v>
      </c>
      <c r="H397" s="31" t="s">
        <v>394</v>
      </c>
      <c r="I397" s="32">
        <v>42.2</v>
      </c>
      <c r="J397" s="33">
        <v>3621</v>
      </c>
    </row>
    <row r="398" spans="1:10" x14ac:dyDescent="0.35">
      <c r="A398" s="205"/>
      <c r="B398" s="170"/>
      <c r="C398" s="170"/>
      <c r="D398" s="172"/>
      <c r="E398" s="170"/>
      <c r="F398" s="170"/>
      <c r="G398" s="31" t="s">
        <v>19</v>
      </c>
      <c r="H398" s="31" t="s">
        <v>571</v>
      </c>
      <c r="I398" s="32">
        <v>47.5</v>
      </c>
      <c r="J398" s="33">
        <v>2214</v>
      </c>
    </row>
    <row r="399" spans="1:10" x14ac:dyDescent="0.35">
      <c r="A399" s="205"/>
      <c r="B399" s="170"/>
      <c r="C399" s="170"/>
      <c r="D399" s="172"/>
      <c r="E399" s="170"/>
      <c r="F399" s="170"/>
      <c r="G399" s="31" t="s">
        <v>43</v>
      </c>
      <c r="H399" s="31" t="s">
        <v>572</v>
      </c>
      <c r="I399" s="32">
        <v>93.8</v>
      </c>
      <c r="J399" s="33">
        <v>2484</v>
      </c>
    </row>
    <row r="400" spans="1:10" x14ac:dyDescent="0.35">
      <c r="A400" s="205"/>
      <c r="B400" s="170" t="s">
        <v>396</v>
      </c>
      <c r="C400" s="170" t="s">
        <v>561</v>
      </c>
      <c r="D400" s="172" t="s">
        <v>249</v>
      </c>
      <c r="E400" s="170" t="s">
        <v>445</v>
      </c>
      <c r="F400" s="170"/>
      <c r="G400" s="31" t="s">
        <v>47</v>
      </c>
      <c r="H400" s="31" t="s">
        <v>399</v>
      </c>
      <c r="I400" s="32">
        <v>48.47</v>
      </c>
      <c r="J400" s="33">
        <v>6905</v>
      </c>
    </row>
    <row r="401" spans="1:10" x14ac:dyDescent="0.35">
      <c r="A401" s="205"/>
      <c r="B401" s="170"/>
      <c r="C401" s="170"/>
      <c r="D401" s="172"/>
      <c r="E401" s="170"/>
      <c r="F401" s="170"/>
      <c r="G401" s="31" t="s">
        <v>15</v>
      </c>
      <c r="H401" s="31" t="s">
        <v>394</v>
      </c>
      <c r="I401" s="32">
        <v>40.799999999999997</v>
      </c>
      <c r="J401" s="33">
        <v>2924</v>
      </c>
    </row>
    <row r="402" spans="1:10" x14ac:dyDescent="0.35">
      <c r="A402" s="205"/>
      <c r="B402" s="170"/>
      <c r="C402" s="170"/>
      <c r="D402" s="172"/>
      <c r="E402" s="170"/>
      <c r="F402" s="170"/>
      <c r="G402" s="31" t="s">
        <v>19</v>
      </c>
      <c r="H402" s="31" t="s">
        <v>571</v>
      </c>
      <c r="I402" s="32">
        <v>44.47</v>
      </c>
      <c r="J402" s="33">
        <v>452</v>
      </c>
    </row>
    <row r="403" spans="1:10" ht="15" thickBot="1" x14ac:dyDescent="0.4">
      <c r="A403" s="204"/>
      <c r="B403" s="192"/>
      <c r="C403" s="192"/>
      <c r="D403" s="193"/>
      <c r="E403" s="192"/>
      <c r="F403" s="192"/>
      <c r="G403" s="36" t="s">
        <v>43</v>
      </c>
      <c r="H403" s="36" t="s">
        <v>572</v>
      </c>
      <c r="I403" s="37">
        <v>94.99</v>
      </c>
      <c r="J403" s="38">
        <v>2577</v>
      </c>
    </row>
    <row r="407" spans="1:10" x14ac:dyDescent="0.35">
      <c r="A407" s="8" t="s">
        <v>670</v>
      </c>
    </row>
    <row r="409" spans="1:10" ht="15" thickBot="1" x14ac:dyDescent="0.4"/>
    <row r="410" spans="1:10" ht="15" customHeight="1" x14ac:dyDescent="0.35">
      <c r="A410" s="210">
        <v>3</v>
      </c>
      <c r="B410" s="197" t="s">
        <v>390</v>
      </c>
      <c r="C410" s="197"/>
      <c r="D410" s="190" t="s">
        <v>404</v>
      </c>
      <c r="E410" s="190" t="s">
        <v>405</v>
      </c>
      <c r="F410" s="197">
        <v>3</v>
      </c>
      <c r="G410" s="26" t="s">
        <v>23</v>
      </c>
      <c r="H410" s="26" t="s">
        <v>406</v>
      </c>
      <c r="I410" s="27">
        <v>21.9</v>
      </c>
      <c r="J410" s="28">
        <v>1499</v>
      </c>
    </row>
    <row r="411" spans="1:10" x14ac:dyDescent="0.35">
      <c r="A411" s="211"/>
      <c r="B411" s="198"/>
      <c r="C411" s="198"/>
      <c r="D411" s="191"/>
      <c r="E411" s="191"/>
      <c r="F411" s="198"/>
      <c r="G411" s="31" t="s">
        <v>27</v>
      </c>
      <c r="H411" s="31" t="s">
        <v>407</v>
      </c>
      <c r="I411" s="32">
        <v>23.6</v>
      </c>
      <c r="J411" s="33">
        <v>55</v>
      </c>
    </row>
    <row r="412" spans="1:10" ht="15" customHeight="1" x14ac:dyDescent="0.35">
      <c r="A412" s="211"/>
      <c r="B412" s="199" t="s">
        <v>396</v>
      </c>
      <c r="C412" s="199" t="s">
        <v>408</v>
      </c>
      <c r="D412" s="182" t="s">
        <v>409</v>
      </c>
      <c r="E412" s="182" t="s">
        <v>410</v>
      </c>
      <c r="F412" s="199">
        <v>14</v>
      </c>
      <c r="G412" s="31" t="s">
        <v>23</v>
      </c>
      <c r="H412" s="31" t="s">
        <v>406</v>
      </c>
      <c r="I412" s="32">
        <v>13.2</v>
      </c>
      <c r="J412" s="33">
        <v>1291</v>
      </c>
    </row>
    <row r="413" spans="1:10" ht="15" thickBot="1" x14ac:dyDescent="0.4">
      <c r="A413" s="212"/>
      <c r="B413" s="200"/>
      <c r="C413" s="200"/>
      <c r="D413" s="184"/>
      <c r="E413" s="184"/>
      <c r="F413" s="200"/>
      <c r="G413" s="36" t="s">
        <v>27</v>
      </c>
      <c r="H413" s="36" t="s">
        <v>407</v>
      </c>
      <c r="I413" s="37">
        <v>20.8</v>
      </c>
      <c r="J413" s="38">
        <v>77</v>
      </c>
    </row>
    <row r="414" spans="1:10" ht="15" thickBot="1" x14ac:dyDescent="0.4"/>
    <row r="415" spans="1:10" x14ac:dyDescent="0.35">
      <c r="A415" s="194">
        <v>10</v>
      </c>
      <c r="B415" s="169" t="s">
        <v>390</v>
      </c>
      <c r="C415" s="169"/>
      <c r="D415" s="171" t="s">
        <v>248</v>
      </c>
      <c r="E415" s="169" t="s">
        <v>445</v>
      </c>
      <c r="F415" s="169"/>
      <c r="G415" s="26" t="s">
        <v>8</v>
      </c>
      <c r="H415" s="26" t="s">
        <v>446</v>
      </c>
      <c r="I415" s="27">
        <v>43.99</v>
      </c>
      <c r="J415" s="28">
        <v>1780</v>
      </c>
    </row>
    <row r="416" spans="1:10" x14ac:dyDescent="0.35">
      <c r="A416" s="195"/>
      <c r="B416" s="170"/>
      <c r="C416" s="170"/>
      <c r="D416" s="172"/>
      <c r="E416" s="170"/>
      <c r="F416" s="170"/>
      <c r="G416" s="31" t="s">
        <v>8</v>
      </c>
      <c r="H416" s="31" t="s">
        <v>447</v>
      </c>
      <c r="I416" s="32">
        <v>40.24</v>
      </c>
      <c r="J416" s="33">
        <v>1635</v>
      </c>
    </row>
    <row r="417" spans="1:10" x14ac:dyDescent="0.35">
      <c r="A417" s="195"/>
      <c r="B417" s="170"/>
      <c r="C417" s="170"/>
      <c r="D417" s="172"/>
      <c r="E417" s="170"/>
      <c r="F417" s="170"/>
      <c r="G417" s="31" t="s">
        <v>15</v>
      </c>
      <c r="H417" s="31" t="s">
        <v>394</v>
      </c>
      <c r="I417" s="32">
        <v>36.89</v>
      </c>
      <c r="J417" s="33">
        <v>2204</v>
      </c>
    </row>
    <row r="418" spans="1:10" x14ac:dyDescent="0.35">
      <c r="A418" s="195"/>
      <c r="B418" s="170"/>
      <c r="C418" s="170"/>
      <c r="D418" s="172"/>
      <c r="E418" s="170"/>
      <c r="F418" s="170"/>
      <c r="G418" s="31" t="s">
        <v>13</v>
      </c>
      <c r="H418" s="31" t="s">
        <v>448</v>
      </c>
      <c r="I418" s="32">
        <v>100</v>
      </c>
      <c r="J418" s="33">
        <v>2</v>
      </c>
    </row>
    <row r="419" spans="1:10" x14ac:dyDescent="0.35">
      <c r="A419" s="195"/>
      <c r="B419" s="170" t="s">
        <v>396</v>
      </c>
      <c r="C419" s="170" t="s">
        <v>417</v>
      </c>
      <c r="D419" s="172" t="s">
        <v>449</v>
      </c>
      <c r="E419" s="170" t="s">
        <v>445</v>
      </c>
      <c r="F419" s="170"/>
      <c r="G419" s="31" t="s">
        <v>8</v>
      </c>
      <c r="H419" s="31" t="s">
        <v>446</v>
      </c>
      <c r="I419" s="32">
        <v>42.4</v>
      </c>
      <c r="J419" s="33">
        <v>2356</v>
      </c>
    </row>
    <row r="420" spans="1:10" x14ac:dyDescent="0.35">
      <c r="A420" s="195"/>
      <c r="B420" s="170"/>
      <c r="C420" s="170"/>
      <c r="D420" s="172"/>
      <c r="E420" s="170"/>
      <c r="F420" s="170"/>
      <c r="G420" s="31" t="s">
        <v>8</v>
      </c>
      <c r="H420" s="31" t="s">
        <v>447</v>
      </c>
      <c r="I420" s="32">
        <v>51.19</v>
      </c>
      <c r="J420" s="33">
        <v>2741</v>
      </c>
    </row>
    <row r="421" spans="1:10" x14ac:dyDescent="0.35">
      <c r="A421" s="195"/>
      <c r="B421" s="170"/>
      <c r="C421" s="170"/>
      <c r="D421" s="172"/>
      <c r="E421" s="170"/>
      <c r="F421" s="170"/>
      <c r="G421" s="31" t="s">
        <v>15</v>
      </c>
      <c r="H421" s="31" t="s">
        <v>394</v>
      </c>
      <c r="I421" s="32">
        <v>40.19</v>
      </c>
      <c r="J421" s="33">
        <v>4526</v>
      </c>
    </row>
    <row r="422" spans="1:10" ht="15" thickBot="1" x14ac:dyDescent="0.4">
      <c r="A422" s="196"/>
      <c r="B422" s="192"/>
      <c r="C422" s="192"/>
      <c r="D422" s="193"/>
      <c r="E422" s="192"/>
      <c r="F422" s="192"/>
      <c r="G422" s="36" t="s">
        <v>13</v>
      </c>
      <c r="H422" s="36" t="s">
        <v>448</v>
      </c>
      <c r="I422" s="37">
        <v>67</v>
      </c>
      <c r="J422" s="38">
        <v>4</v>
      </c>
    </row>
    <row r="423" spans="1:10" ht="15" thickBot="1" x14ac:dyDescent="0.4"/>
    <row r="424" spans="1:10" x14ac:dyDescent="0.35">
      <c r="A424" s="194">
        <v>11</v>
      </c>
      <c r="B424" s="169" t="s">
        <v>390</v>
      </c>
      <c r="C424" s="169"/>
      <c r="D424" s="171" t="s">
        <v>248</v>
      </c>
      <c r="E424" s="169" t="s">
        <v>445</v>
      </c>
      <c r="F424" s="169"/>
      <c r="G424" s="26" t="s">
        <v>8</v>
      </c>
      <c r="H424" s="26" t="s">
        <v>450</v>
      </c>
      <c r="I424" s="27">
        <v>50.48</v>
      </c>
      <c r="J424" s="28">
        <v>4602</v>
      </c>
    </row>
    <row r="425" spans="1:10" x14ac:dyDescent="0.35">
      <c r="A425" s="195"/>
      <c r="B425" s="170"/>
      <c r="C425" s="170"/>
      <c r="D425" s="172"/>
      <c r="E425" s="170"/>
      <c r="F425" s="170"/>
      <c r="G425" s="31" t="s">
        <v>55</v>
      </c>
      <c r="H425" s="31" t="s">
        <v>451</v>
      </c>
      <c r="I425" s="32">
        <v>48.47</v>
      </c>
      <c r="J425" s="33">
        <v>1081</v>
      </c>
    </row>
    <row r="426" spans="1:10" x14ac:dyDescent="0.35">
      <c r="A426" s="195"/>
      <c r="B426" s="170"/>
      <c r="C426" s="170"/>
      <c r="D426" s="172"/>
      <c r="E426" s="170"/>
      <c r="F426" s="170"/>
      <c r="G426" s="31" t="s">
        <v>15</v>
      </c>
      <c r="H426" s="31" t="s">
        <v>394</v>
      </c>
      <c r="I426" s="32">
        <v>37.04</v>
      </c>
      <c r="J426" s="33">
        <v>5332</v>
      </c>
    </row>
    <row r="427" spans="1:10" x14ac:dyDescent="0.35">
      <c r="A427" s="195"/>
      <c r="B427" s="170" t="s">
        <v>396</v>
      </c>
      <c r="C427" s="170" t="s">
        <v>452</v>
      </c>
      <c r="D427" s="172" t="s">
        <v>449</v>
      </c>
      <c r="E427" s="170" t="s">
        <v>445</v>
      </c>
      <c r="F427" s="170"/>
      <c r="G427" s="31" t="s">
        <v>8</v>
      </c>
      <c r="H427" s="31" t="s">
        <v>450</v>
      </c>
      <c r="I427" s="32">
        <v>53.24</v>
      </c>
      <c r="J427" s="33">
        <v>1557</v>
      </c>
    </row>
    <row r="428" spans="1:10" x14ac:dyDescent="0.35">
      <c r="A428" s="195"/>
      <c r="B428" s="170"/>
      <c r="C428" s="170"/>
      <c r="D428" s="172"/>
      <c r="E428" s="170"/>
      <c r="F428" s="170"/>
      <c r="G428" s="31" t="s">
        <v>55</v>
      </c>
      <c r="H428" s="31" t="s">
        <v>451</v>
      </c>
      <c r="I428" s="32">
        <v>54.78</v>
      </c>
      <c r="J428" s="33">
        <v>356</v>
      </c>
    </row>
    <row r="429" spans="1:10" ht="15" thickBot="1" x14ac:dyDescent="0.4">
      <c r="A429" s="196"/>
      <c r="B429" s="192"/>
      <c r="C429" s="192"/>
      <c r="D429" s="193"/>
      <c r="E429" s="192"/>
      <c r="F429" s="192"/>
      <c r="G429" s="36" t="s">
        <v>15</v>
      </c>
      <c r="H429" s="36" t="s">
        <v>394</v>
      </c>
      <c r="I429" s="37">
        <v>39.35</v>
      </c>
      <c r="J429" s="38">
        <v>2539</v>
      </c>
    </row>
    <row r="430" spans="1:10" ht="15" thickBot="1" x14ac:dyDescent="0.4"/>
    <row r="431" spans="1:10" x14ac:dyDescent="0.35">
      <c r="A431" s="194">
        <v>14</v>
      </c>
      <c r="B431" s="24" t="s">
        <v>390</v>
      </c>
      <c r="C431" s="24"/>
      <c r="D431" s="25" t="s">
        <v>248</v>
      </c>
      <c r="E431" s="24" t="s">
        <v>445</v>
      </c>
      <c r="F431" s="24"/>
      <c r="G431" s="26" t="s">
        <v>55</v>
      </c>
      <c r="H431" s="26" t="s">
        <v>451</v>
      </c>
      <c r="I431" s="27">
        <v>27.16</v>
      </c>
      <c r="J431" s="28">
        <v>1576</v>
      </c>
    </row>
    <row r="432" spans="1:10" x14ac:dyDescent="0.35">
      <c r="A432" s="195"/>
      <c r="B432" s="170" t="s">
        <v>396</v>
      </c>
      <c r="C432" s="170" t="s">
        <v>460</v>
      </c>
      <c r="D432" s="172" t="s">
        <v>449</v>
      </c>
      <c r="E432" s="170" t="s">
        <v>445</v>
      </c>
      <c r="F432" s="170"/>
      <c r="G432" s="31" t="s">
        <v>55</v>
      </c>
      <c r="H432" s="31" t="s">
        <v>451</v>
      </c>
      <c r="I432" s="32">
        <v>31.03</v>
      </c>
      <c r="J432" s="33">
        <v>290</v>
      </c>
    </row>
    <row r="433" spans="1:10" x14ac:dyDescent="0.35">
      <c r="A433" s="195"/>
      <c r="B433" s="170"/>
      <c r="C433" s="170"/>
      <c r="D433" s="172"/>
      <c r="E433" s="170"/>
      <c r="F433" s="170"/>
      <c r="G433" s="31" t="s">
        <v>19</v>
      </c>
      <c r="H433" s="31" t="s">
        <v>461</v>
      </c>
      <c r="I433" s="32">
        <v>8.91</v>
      </c>
      <c r="J433" s="33">
        <v>550</v>
      </c>
    </row>
    <row r="434" spans="1:10" ht="15" thickBot="1" x14ac:dyDescent="0.4">
      <c r="A434" s="196"/>
      <c r="B434" s="192"/>
      <c r="C434" s="192"/>
      <c r="D434" s="193"/>
      <c r="E434" s="192"/>
      <c r="F434" s="192"/>
      <c r="G434" s="36" t="s">
        <v>95</v>
      </c>
      <c r="H434" s="36" t="s">
        <v>462</v>
      </c>
      <c r="I434" s="37">
        <v>7.74</v>
      </c>
      <c r="J434" s="38">
        <v>155</v>
      </c>
    </row>
    <row r="435" spans="1:10" ht="15" thickBot="1" x14ac:dyDescent="0.4"/>
    <row r="436" spans="1:10" x14ac:dyDescent="0.35">
      <c r="A436" s="210">
        <v>32</v>
      </c>
      <c r="B436" s="190" t="s">
        <v>390</v>
      </c>
      <c r="C436" s="190"/>
      <c r="D436" s="190" t="s">
        <v>404</v>
      </c>
      <c r="E436" s="197" t="s">
        <v>536</v>
      </c>
      <c r="F436" s="197">
        <v>3</v>
      </c>
      <c r="G436" s="26" t="s">
        <v>8</v>
      </c>
      <c r="H436" s="26" t="s">
        <v>537</v>
      </c>
      <c r="I436" s="27">
        <v>31.2</v>
      </c>
      <c r="J436" s="28">
        <v>581</v>
      </c>
    </row>
    <row r="437" spans="1:10" x14ac:dyDescent="0.35">
      <c r="A437" s="211"/>
      <c r="B437" s="191"/>
      <c r="C437" s="191"/>
      <c r="D437" s="191"/>
      <c r="E437" s="198"/>
      <c r="F437" s="198"/>
      <c r="G437" s="31" t="s">
        <v>27</v>
      </c>
      <c r="H437" s="31" t="s">
        <v>407</v>
      </c>
      <c r="I437" s="32">
        <v>62.7</v>
      </c>
      <c r="J437" s="33">
        <v>158</v>
      </c>
    </row>
    <row r="438" spans="1:10" x14ac:dyDescent="0.35">
      <c r="A438" s="211"/>
      <c r="B438" s="199" t="s">
        <v>538</v>
      </c>
      <c r="C438" s="199" t="s">
        <v>539</v>
      </c>
      <c r="D438" s="182" t="s">
        <v>411</v>
      </c>
      <c r="E438" s="199" t="s">
        <v>540</v>
      </c>
      <c r="F438" s="199">
        <v>5</v>
      </c>
      <c r="G438" s="31" t="s">
        <v>8</v>
      </c>
      <c r="H438" s="31" t="s">
        <v>537</v>
      </c>
      <c r="I438" s="32">
        <v>42.2</v>
      </c>
      <c r="J438" s="33">
        <v>551</v>
      </c>
    </row>
    <row r="439" spans="1:10" ht="15" thickBot="1" x14ac:dyDescent="0.4">
      <c r="A439" s="212"/>
      <c r="B439" s="200"/>
      <c r="C439" s="200"/>
      <c r="D439" s="184"/>
      <c r="E439" s="200"/>
      <c r="F439" s="200"/>
      <c r="G439" s="36" t="s">
        <v>27</v>
      </c>
      <c r="H439" s="36" t="s">
        <v>407</v>
      </c>
      <c r="I439" s="37">
        <v>47.8</v>
      </c>
      <c r="J439" s="38">
        <v>256</v>
      </c>
    </row>
  </sheetData>
  <mergeCells count="397">
    <mergeCell ref="F7:K8"/>
    <mergeCell ref="A7:D8"/>
    <mergeCell ref="A436:A439"/>
    <mergeCell ref="D410:D411"/>
    <mergeCell ref="C410:C411"/>
    <mergeCell ref="B410:B411"/>
    <mergeCell ref="A410:A413"/>
    <mergeCell ref="E400:E403"/>
    <mergeCell ref="F400:F403"/>
    <mergeCell ref="E392:E395"/>
    <mergeCell ref="F392:F395"/>
    <mergeCell ref="B396:B399"/>
    <mergeCell ref="C396:C399"/>
    <mergeCell ref="D396:D399"/>
    <mergeCell ref="E396:E399"/>
    <mergeCell ref="F396:F399"/>
    <mergeCell ref="E436:E437"/>
    <mergeCell ref="F436:F437"/>
    <mergeCell ref="B438:B439"/>
    <mergeCell ref="C438:C439"/>
    <mergeCell ref="D438:D439"/>
    <mergeCell ref="E438:E439"/>
    <mergeCell ref="F438:F439"/>
    <mergeCell ref="D436:D437"/>
    <mergeCell ref="C436:C437"/>
    <mergeCell ref="B436:B437"/>
    <mergeCell ref="A388:A390"/>
    <mergeCell ref="A392:A403"/>
    <mergeCell ref="B392:B395"/>
    <mergeCell ref="C392:C395"/>
    <mergeCell ref="D392:D395"/>
    <mergeCell ref="B400:B403"/>
    <mergeCell ref="C400:C403"/>
    <mergeCell ref="D400:D403"/>
    <mergeCell ref="B424:B426"/>
    <mergeCell ref="C424:C426"/>
    <mergeCell ref="D424:D426"/>
    <mergeCell ref="F375:F381"/>
    <mergeCell ref="A383:A386"/>
    <mergeCell ref="B385:B386"/>
    <mergeCell ref="C385:C386"/>
    <mergeCell ref="D385:D386"/>
    <mergeCell ref="E385:E386"/>
    <mergeCell ref="F385:F386"/>
    <mergeCell ref="F364:F368"/>
    <mergeCell ref="B369:B374"/>
    <mergeCell ref="C369:C374"/>
    <mergeCell ref="D369:D374"/>
    <mergeCell ref="E369:E374"/>
    <mergeCell ref="F369:F374"/>
    <mergeCell ref="A364:A381"/>
    <mergeCell ref="B364:B368"/>
    <mergeCell ref="C364:C368"/>
    <mergeCell ref="D364:D368"/>
    <mergeCell ref="E364:E368"/>
    <mergeCell ref="B375:B381"/>
    <mergeCell ref="C375:C381"/>
    <mergeCell ref="D375:D381"/>
    <mergeCell ref="E375:E381"/>
    <mergeCell ref="F353:F357"/>
    <mergeCell ref="B358:B362"/>
    <mergeCell ref="C358:C362"/>
    <mergeCell ref="D358:D362"/>
    <mergeCell ref="E358:E362"/>
    <mergeCell ref="F358:F362"/>
    <mergeCell ref="A353:A362"/>
    <mergeCell ref="B353:B357"/>
    <mergeCell ref="C353:C357"/>
    <mergeCell ref="D353:D357"/>
    <mergeCell ref="E353:E357"/>
    <mergeCell ref="F348:F349"/>
    <mergeCell ref="B350:B351"/>
    <mergeCell ref="C350:C351"/>
    <mergeCell ref="D350:D351"/>
    <mergeCell ref="E350:E351"/>
    <mergeCell ref="F350:F351"/>
    <mergeCell ref="A348:A351"/>
    <mergeCell ref="B348:B349"/>
    <mergeCell ref="C348:C349"/>
    <mergeCell ref="D348:D349"/>
    <mergeCell ref="E348:E349"/>
    <mergeCell ref="F334:F335"/>
    <mergeCell ref="A338:A339"/>
    <mergeCell ref="A341:A346"/>
    <mergeCell ref="B341:B343"/>
    <mergeCell ref="C341:C343"/>
    <mergeCell ref="D341:D343"/>
    <mergeCell ref="E341:E343"/>
    <mergeCell ref="F341:F343"/>
    <mergeCell ref="B344:B346"/>
    <mergeCell ref="C344:C346"/>
    <mergeCell ref="D344:D346"/>
    <mergeCell ref="E344:E346"/>
    <mergeCell ref="F344:F346"/>
    <mergeCell ref="A334:A336"/>
    <mergeCell ref="B334:B335"/>
    <mergeCell ref="C334:C335"/>
    <mergeCell ref="D334:D335"/>
    <mergeCell ref="E334:E335"/>
    <mergeCell ref="A331:A332"/>
    <mergeCell ref="F320:F324"/>
    <mergeCell ref="B325:B329"/>
    <mergeCell ref="C325:C329"/>
    <mergeCell ref="D325:D329"/>
    <mergeCell ref="E325:E329"/>
    <mergeCell ref="F325:F329"/>
    <mergeCell ref="A320:A329"/>
    <mergeCell ref="B320:B324"/>
    <mergeCell ref="C320:C324"/>
    <mergeCell ref="D320:D324"/>
    <mergeCell ref="E320:E324"/>
    <mergeCell ref="F307:F310"/>
    <mergeCell ref="A312:A313"/>
    <mergeCell ref="A315:A318"/>
    <mergeCell ref="B315:B316"/>
    <mergeCell ref="C315:C316"/>
    <mergeCell ref="D315:D316"/>
    <mergeCell ref="E315:E316"/>
    <mergeCell ref="F315:F316"/>
    <mergeCell ref="B317:B318"/>
    <mergeCell ref="C317:C318"/>
    <mergeCell ref="D317:D318"/>
    <mergeCell ref="E317:E318"/>
    <mergeCell ref="F317:F318"/>
    <mergeCell ref="A306:A310"/>
    <mergeCell ref="B307:B310"/>
    <mergeCell ref="C307:C310"/>
    <mergeCell ref="D307:D310"/>
    <mergeCell ref="E307:E310"/>
    <mergeCell ref="F300:F301"/>
    <mergeCell ref="B302:B304"/>
    <mergeCell ref="C302:C304"/>
    <mergeCell ref="D302:D304"/>
    <mergeCell ref="E302:E304"/>
    <mergeCell ref="F302:F304"/>
    <mergeCell ref="A300:A304"/>
    <mergeCell ref="B300:B301"/>
    <mergeCell ref="C300:C301"/>
    <mergeCell ref="D300:D301"/>
    <mergeCell ref="E300:E301"/>
    <mergeCell ref="A292:A298"/>
    <mergeCell ref="B292:B294"/>
    <mergeCell ref="C292:C294"/>
    <mergeCell ref="D292:D294"/>
    <mergeCell ref="E292:E294"/>
    <mergeCell ref="F292:F294"/>
    <mergeCell ref="B295:B298"/>
    <mergeCell ref="C295:C298"/>
    <mergeCell ref="D295:D298"/>
    <mergeCell ref="E295:E298"/>
    <mergeCell ref="F295:F298"/>
    <mergeCell ref="A285:A286"/>
    <mergeCell ref="A288:A290"/>
    <mergeCell ref="B289:B290"/>
    <mergeCell ref="C289:C290"/>
    <mergeCell ref="D289:D290"/>
    <mergeCell ref="F279:F280"/>
    <mergeCell ref="B281:B283"/>
    <mergeCell ref="C281:C283"/>
    <mergeCell ref="D281:D283"/>
    <mergeCell ref="E281:E283"/>
    <mergeCell ref="F281:F283"/>
    <mergeCell ref="A279:A283"/>
    <mergeCell ref="B279:B280"/>
    <mergeCell ref="C279:C280"/>
    <mergeCell ref="D279:D280"/>
    <mergeCell ref="E279:E280"/>
    <mergeCell ref="E289:E290"/>
    <mergeCell ref="F289:F290"/>
    <mergeCell ref="F274:F275"/>
    <mergeCell ref="B276:B277"/>
    <mergeCell ref="C276:C277"/>
    <mergeCell ref="D276:D277"/>
    <mergeCell ref="E276:E277"/>
    <mergeCell ref="F276:F277"/>
    <mergeCell ref="A274:A277"/>
    <mergeCell ref="B274:B275"/>
    <mergeCell ref="C274:C275"/>
    <mergeCell ref="D274:D275"/>
    <mergeCell ref="E274:E275"/>
    <mergeCell ref="F267:F269"/>
    <mergeCell ref="B270:B272"/>
    <mergeCell ref="C270:C272"/>
    <mergeCell ref="D270:D272"/>
    <mergeCell ref="E270:E272"/>
    <mergeCell ref="F270:F272"/>
    <mergeCell ref="A267:A272"/>
    <mergeCell ref="B267:B269"/>
    <mergeCell ref="C267:C269"/>
    <mergeCell ref="D267:D269"/>
    <mergeCell ref="E267:E269"/>
    <mergeCell ref="F262:F263"/>
    <mergeCell ref="B264:B265"/>
    <mergeCell ref="C264:C265"/>
    <mergeCell ref="D264:D265"/>
    <mergeCell ref="E264:E265"/>
    <mergeCell ref="F264:F265"/>
    <mergeCell ref="A262:A265"/>
    <mergeCell ref="B262:B263"/>
    <mergeCell ref="C262:C263"/>
    <mergeCell ref="D262:D263"/>
    <mergeCell ref="E262:E263"/>
    <mergeCell ref="F244:F247"/>
    <mergeCell ref="A249:A260"/>
    <mergeCell ref="B249:B254"/>
    <mergeCell ref="C249:C254"/>
    <mergeCell ref="D249:D254"/>
    <mergeCell ref="E249:E254"/>
    <mergeCell ref="F249:F254"/>
    <mergeCell ref="B255:B260"/>
    <mergeCell ref="C255:C260"/>
    <mergeCell ref="D255:D260"/>
    <mergeCell ref="E255:E260"/>
    <mergeCell ref="F255:F260"/>
    <mergeCell ref="A243:A247"/>
    <mergeCell ref="B244:B247"/>
    <mergeCell ref="C244:C247"/>
    <mergeCell ref="D244:D247"/>
    <mergeCell ref="E244:E247"/>
    <mergeCell ref="F237:F238"/>
    <mergeCell ref="B239:B241"/>
    <mergeCell ref="C239:C241"/>
    <mergeCell ref="D239:D241"/>
    <mergeCell ref="E239:E241"/>
    <mergeCell ref="F239:F241"/>
    <mergeCell ref="A237:A241"/>
    <mergeCell ref="B237:B238"/>
    <mergeCell ref="C237:C238"/>
    <mergeCell ref="D237:D238"/>
    <mergeCell ref="E237:E238"/>
    <mergeCell ref="F432:F434"/>
    <mergeCell ref="A230:A235"/>
    <mergeCell ref="B230:B231"/>
    <mergeCell ref="C230:C231"/>
    <mergeCell ref="D230:D231"/>
    <mergeCell ref="E230:E231"/>
    <mergeCell ref="F230:F231"/>
    <mergeCell ref="B232:B235"/>
    <mergeCell ref="C232:C235"/>
    <mergeCell ref="D232:D235"/>
    <mergeCell ref="E232:E235"/>
    <mergeCell ref="F232:F235"/>
    <mergeCell ref="A431:A434"/>
    <mergeCell ref="B432:B434"/>
    <mergeCell ref="C432:C434"/>
    <mergeCell ref="D432:D434"/>
    <mergeCell ref="E432:E434"/>
    <mergeCell ref="F424:F426"/>
    <mergeCell ref="B427:B429"/>
    <mergeCell ref="C427:C429"/>
    <mergeCell ref="D427:D429"/>
    <mergeCell ref="E427:E429"/>
    <mergeCell ref="F427:F429"/>
    <mergeCell ref="A424:A429"/>
    <mergeCell ref="B224:B228"/>
    <mergeCell ref="C224:C228"/>
    <mergeCell ref="D224:D228"/>
    <mergeCell ref="E224:E228"/>
    <mergeCell ref="F224:F228"/>
    <mergeCell ref="A220:A228"/>
    <mergeCell ref="B220:B223"/>
    <mergeCell ref="C220:C223"/>
    <mergeCell ref="D220:D223"/>
    <mergeCell ref="E220:E223"/>
    <mergeCell ref="A206:A213"/>
    <mergeCell ref="B206:B209"/>
    <mergeCell ref="C206:C209"/>
    <mergeCell ref="D206:D209"/>
    <mergeCell ref="E206:E209"/>
    <mergeCell ref="E424:E426"/>
    <mergeCell ref="F415:F418"/>
    <mergeCell ref="B419:B422"/>
    <mergeCell ref="C419:C422"/>
    <mergeCell ref="D419:D422"/>
    <mergeCell ref="E419:E422"/>
    <mergeCell ref="F419:F422"/>
    <mergeCell ref="A415:A422"/>
    <mergeCell ref="B415:B418"/>
    <mergeCell ref="C415:C418"/>
    <mergeCell ref="D415:D418"/>
    <mergeCell ref="E415:E418"/>
    <mergeCell ref="B217:B218"/>
    <mergeCell ref="C217:C218"/>
    <mergeCell ref="D217:D218"/>
    <mergeCell ref="E217:E218"/>
    <mergeCell ref="F217:F218"/>
    <mergeCell ref="A215:A218"/>
    <mergeCell ref="B215:B216"/>
    <mergeCell ref="E410:E411"/>
    <mergeCell ref="F410:F411"/>
    <mergeCell ref="B412:B413"/>
    <mergeCell ref="C412:C413"/>
    <mergeCell ref="D412:D413"/>
    <mergeCell ref="E412:E413"/>
    <mergeCell ref="F412:F413"/>
    <mergeCell ref="F215:F216"/>
    <mergeCell ref="F199:F201"/>
    <mergeCell ref="B202:B204"/>
    <mergeCell ref="C202:C204"/>
    <mergeCell ref="D202:D204"/>
    <mergeCell ref="E202:E204"/>
    <mergeCell ref="F202:F204"/>
    <mergeCell ref="F206:F209"/>
    <mergeCell ref="B210:B213"/>
    <mergeCell ref="C210:C213"/>
    <mergeCell ref="D210:D213"/>
    <mergeCell ref="E210:E213"/>
    <mergeCell ref="F210:F213"/>
    <mergeCell ref="C215:C216"/>
    <mergeCell ref="D215:D216"/>
    <mergeCell ref="E215:E216"/>
    <mergeCell ref="F220:F223"/>
    <mergeCell ref="A199:A204"/>
    <mergeCell ref="B199:B201"/>
    <mergeCell ref="C199:C201"/>
    <mergeCell ref="D199:D201"/>
    <mergeCell ref="E199:E201"/>
    <mergeCell ref="F185:F186"/>
    <mergeCell ref="A188:A197"/>
    <mergeCell ref="B188:B191"/>
    <mergeCell ref="C188:C191"/>
    <mergeCell ref="D188:D191"/>
    <mergeCell ref="E188:E191"/>
    <mergeCell ref="F188:F191"/>
    <mergeCell ref="B192:B197"/>
    <mergeCell ref="C192:C197"/>
    <mergeCell ref="D192:D197"/>
    <mergeCell ref="E192:E197"/>
    <mergeCell ref="F192:F197"/>
    <mergeCell ref="A184:A186"/>
    <mergeCell ref="B185:B186"/>
    <mergeCell ref="C185:C186"/>
    <mergeCell ref="D185:D186"/>
    <mergeCell ref="E185:E186"/>
    <mergeCell ref="F160:F162"/>
    <mergeCell ref="F177:F178"/>
    <mergeCell ref="B179:B182"/>
    <mergeCell ref="C179:C182"/>
    <mergeCell ref="D179:D182"/>
    <mergeCell ref="E179:E182"/>
    <mergeCell ref="F179:F182"/>
    <mergeCell ref="A177:A182"/>
    <mergeCell ref="B177:B178"/>
    <mergeCell ref="C177:C178"/>
    <mergeCell ref="D177:D178"/>
    <mergeCell ref="E177:E178"/>
    <mergeCell ref="A95:A97"/>
    <mergeCell ref="A121:A123"/>
    <mergeCell ref="A125:A126"/>
    <mergeCell ref="A128:A131"/>
    <mergeCell ref="A133:A137"/>
    <mergeCell ref="A139:A140"/>
    <mergeCell ref="F168:F171"/>
    <mergeCell ref="B172:B175"/>
    <mergeCell ref="C172:C175"/>
    <mergeCell ref="D172:D175"/>
    <mergeCell ref="E172:E175"/>
    <mergeCell ref="F172:F175"/>
    <mergeCell ref="A168:A175"/>
    <mergeCell ref="B168:B171"/>
    <mergeCell ref="C168:C171"/>
    <mergeCell ref="D168:D171"/>
    <mergeCell ref="E168:E171"/>
    <mergeCell ref="A164:A165"/>
    <mergeCell ref="E157:E159"/>
    <mergeCell ref="F157:F159"/>
    <mergeCell ref="B160:B162"/>
    <mergeCell ref="C160:C162"/>
    <mergeCell ref="D160:D162"/>
    <mergeCell ref="E160:E162"/>
    <mergeCell ref="A56:A58"/>
    <mergeCell ref="A60:A63"/>
    <mergeCell ref="A65:A69"/>
    <mergeCell ref="A71:A72"/>
    <mergeCell ref="A74:A76"/>
    <mergeCell ref="A78:A79"/>
    <mergeCell ref="A81:A83"/>
    <mergeCell ref="A87:A88"/>
    <mergeCell ref="A90:A93"/>
    <mergeCell ref="A11:A13"/>
    <mergeCell ref="A17:A20"/>
    <mergeCell ref="A22:A24"/>
    <mergeCell ref="A26:A27"/>
    <mergeCell ref="A29:A33"/>
    <mergeCell ref="A35:A37"/>
    <mergeCell ref="A39:A42"/>
    <mergeCell ref="A46:A49"/>
    <mergeCell ref="A51:A54"/>
    <mergeCell ref="A99:A101"/>
    <mergeCell ref="A105:A106"/>
    <mergeCell ref="A108:A112"/>
    <mergeCell ref="A116:A117"/>
    <mergeCell ref="A157:A162"/>
    <mergeCell ref="B157:B159"/>
    <mergeCell ref="C157:C159"/>
    <mergeCell ref="D157:D159"/>
    <mergeCell ref="A144:A147"/>
  </mergeCells>
  <conditionalFormatting sqref="K11:K4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Overview</vt:lpstr>
      <vt:lpstr>extend. processed data for tab1</vt:lpstr>
      <vt:lpstr>Haferlach et al</vt:lpstr>
      <vt:lpstr>Xu et al</vt:lpstr>
      <vt:lpstr>Tyner et al</vt:lpstr>
      <vt:lpstr>TCGA _ Ley et al</vt:lpstr>
      <vt:lpstr>Pellagatti et al</vt:lpstr>
      <vt:lpstr>'Haferlach et al'!_Toc369184866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Johannes Küpper</cp:lastModifiedBy>
  <cp:lastPrinted>2019-06-23T11:42:33Z</cp:lastPrinted>
  <dcterms:created xsi:type="dcterms:W3CDTF">2019-02-14T20:27:55Z</dcterms:created>
  <dcterms:modified xsi:type="dcterms:W3CDTF">2019-07-27T05:09:04Z</dcterms:modified>
</cp:coreProperties>
</file>